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1570" windowHeight="7380" activeTab="3"/>
  </bookViews>
  <sheets>
    <sheet name="Erklärungen" sheetId="7" r:id="rId1"/>
    <sheet name="Bodenfläche" sheetId="2" r:id="rId2"/>
    <sheet name="background_for_main_sheet" sheetId="3" state="hidden" r:id="rId3"/>
    <sheet name="weitere nicht nutzbare Fläche" sheetId="5" r:id="rId4"/>
    <sheet name="input weight ranges" sheetId="4" state="hidden" r:id="rId5"/>
  </sheets>
  <definedNames>
    <definedName name="OLE_LINK1" localSheetId="0">'Erklärungen'!$B$3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<sst xmlns="http://schemas.openxmlformats.org/spreadsheetml/2006/main" count="164" uniqueCount="90">
  <si>
    <t>Actual Number of Pigs per Pen</t>
  </si>
  <si>
    <t>COUNCIL DIRECTIVE 2008/120/EC</t>
  </si>
  <si>
    <t>Live Weight (kg)</t>
  </si>
  <si>
    <t>M2</t>
  </si>
  <si>
    <t>0 to 10</t>
  </si>
  <si>
    <t>Not more than 10</t>
  </si>
  <si>
    <t>10 to 20</t>
  </si>
  <si>
    <t xml:space="preserve">More than 10 but not more than 20 </t>
  </si>
  <si>
    <t>20 to 30</t>
  </si>
  <si>
    <t>More than 20 but not more than 30</t>
  </si>
  <si>
    <t>30 to 50</t>
  </si>
  <si>
    <t xml:space="preserve">More than 30 but not more than 50 </t>
  </si>
  <si>
    <t>50 to 85</t>
  </si>
  <si>
    <t xml:space="preserve">More than 50 but not more than 85 </t>
  </si>
  <si>
    <t>85 to 110</t>
  </si>
  <si>
    <t xml:space="preserve">More than 85 but not more than 110 </t>
  </si>
  <si>
    <t>&gt;110</t>
  </si>
  <si>
    <t xml:space="preserve">More than 110 </t>
  </si>
  <si>
    <t xml:space="preserve"> </t>
  </si>
  <si>
    <t>input</t>
  </si>
  <si>
    <t>6s (mean +/- {3 * stdev}) covers 99.8% of a normal distribution</t>
  </si>
  <si>
    <t>output</t>
  </si>
  <si>
    <t>min (kg)</t>
  </si>
  <si>
    <t>max (kg)</t>
  </si>
  <si>
    <t>sdev (range=6s)</t>
  </si>
  <si>
    <t>&gt; 110</t>
  </si>
  <si>
    <t>M2/animal</t>
  </si>
  <si>
    <t>range</t>
  </si>
  <si>
    <t>no info</t>
  </si>
  <si>
    <t>Range         0-10</t>
  </si>
  <si>
    <t>Range         10-20</t>
  </si>
  <si>
    <t>Range         20-30</t>
  </si>
  <si>
    <t>Range         30-50</t>
  </si>
  <si>
    <t>Range         50-85</t>
  </si>
  <si>
    <t>Range         85-110</t>
  </si>
  <si>
    <t>Range        &gt; 110</t>
  </si>
  <si>
    <t>control</t>
  </si>
  <si>
    <t>Number of animals for each weight range</t>
  </si>
  <si>
    <t>median</t>
  </si>
  <si>
    <t>0.15</t>
  </si>
  <si>
    <t>0.20</t>
  </si>
  <si>
    <t>Tabelle modifiziert nach EURCAW-Pigs "Q2E on stocking density calculation"</t>
  </si>
  <si>
    <t>§ 28 Absatz 2 Nummer 2 und § 29 Absatz 2 Tierschutz-Nutztierhaltungsverordnung:</t>
  </si>
  <si>
    <t>Durchschnittsgewicht in kg</t>
  </si>
  <si>
    <t>Fläche in Quadratmetern</t>
  </si>
  <si>
    <t>über 5 bis 10</t>
  </si>
  <si>
    <t>über 10 bis 20</t>
  </si>
  <si>
    <t>über 20</t>
  </si>
  <si>
    <t>0.35</t>
  </si>
  <si>
    <t>über 30 bis 50</t>
  </si>
  <si>
    <t>über 50 bis 110</t>
  </si>
  <si>
    <t>über 110</t>
  </si>
  <si>
    <t>0.50</t>
  </si>
  <si>
    <t>0.75</t>
  </si>
  <si>
    <t xml:space="preserve">Da für die Gewichtsentwicklung der Schweine in der Regel eine Normalverteilung angenommen werden kann, ist es möglich, eine Schätzung des Durchschnittsgewichtes der Tiere auf Grundlage des Gewichtes des leichtesten bzw. schwersten Schweines durchzuführen. </t>
  </si>
  <si>
    <t>Standort</t>
  </si>
  <si>
    <t>Beschreibung der Bucht</t>
  </si>
  <si>
    <t>Gewicht der Schweine</t>
  </si>
  <si>
    <t>Berechnungen</t>
  </si>
  <si>
    <t>Stall</t>
  </si>
  <si>
    <t>Abteil</t>
  </si>
  <si>
    <t>Bucht</t>
  </si>
  <si>
    <t>Fütterung Breite (cm)</t>
  </si>
  <si>
    <t>Anzahl Schweine in der Bucht</t>
  </si>
  <si>
    <t>Fütterung Länge    (cm)</t>
  </si>
  <si>
    <t>leichtestes Schwein (kg)</t>
  </si>
  <si>
    <t>schwerstes Schwein (kg)</t>
  </si>
  <si>
    <t>geschätztes Durchschnitts-gewicht der Gruppe (kg)</t>
  </si>
  <si>
    <t>zusätzliche Buchten:</t>
  </si>
  <si>
    <t>Objekt 1 Länge (cm)</t>
  </si>
  <si>
    <t>Objekt 1 Breite (cm)</t>
  </si>
  <si>
    <t>Objekt 2 Länge (cm)</t>
  </si>
  <si>
    <t>Objekt 2 Breite (cm)</t>
  </si>
  <si>
    <t>Objekt 3 Länge (cm)</t>
  </si>
  <si>
    <t>Objekt 3 Breite (cm)</t>
  </si>
  <si>
    <t>Objekt 4 Länge (cm)</t>
  </si>
  <si>
    <t>Objekt 4 Breite (cm)</t>
  </si>
  <si>
    <r>
      <t>Summe weitere nicht nutzbare Bodenfläche (cm</t>
    </r>
    <r>
      <rPr>
        <vertAlign val="superscript"/>
        <sz val="11"/>
        <color rgb="FF000000"/>
        <rFont val="Calibri"/>
        <family val="2"/>
      </rPr>
      <t>2</t>
    </r>
    <r>
      <rPr>
        <sz val="11"/>
        <color indexed="8"/>
        <rFont val="Calibri"/>
        <family val="2"/>
      </rPr>
      <t>)</t>
    </r>
  </si>
  <si>
    <t xml:space="preserve">zusätzliche Buchten: </t>
  </si>
  <si>
    <r>
      <t>entsprechend dem</t>
    </r>
    <r>
      <rPr>
        <b/>
        <sz val="12"/>
        <color theme="1"/>
        <rFont val="Calibri"/>
        <family val="2"/>
        <scheme val="minor"/>
      </rPr>
      <t xml:space="preserve"> Durchschnittsgewicht</t>
    </r>
    <r>
      <rPr>
        <sz val="12"/>
        <color theme="1"/>
        <rFont val="Calibri"/>
        <family val="2"/>
        <scheme val="minor"/>
      </rPr>
      <t xml:space="preserve"> der Absatzferkel, Zuchtläufer und Mastschweine muss für jedes Schwein mindestens eine</t>
    </r>
    <r>
      <rPr>
        <b/>
        <sz val="12"/>
        <color theme="1"/>
        <rFont val="Calibri"/>
        <family val="2"/>
        <scheme val="minor"/>
      </rPr>
      <t xml:space="preserve"> uneingeschränkt nutzbare Bodenfläche</t>
    </r>
    <r>
      <rPr>
        <sz val="12"/>
        <color theme="1"/>
        <rFont val="Calibri"/>
        <family val="2"/>
        <scheme val="minor"/>
      </rPr>
      <t xml:space="preserve"> nach folgender Tabelle zur Verfügung stehen: </t>
    </r>
  </si>
  <si>
    <t xml:space="preserve">Der sicherste Weg das Durchschnittsgewicht der Tiere zu ermitteln ist, alle Schweine zu wiegen. </t>
  </si>
  <si>
    <t xml:space="preserve">Im Datenblatt "Bodenfläche" wird die Anzahl der Schweine in der Bucht in die Spalte I eingegeben, das Gewicht des leichtesten Schweines in die Spalte M, und das des schwersten Schweines in die Spalte N. Das Ergebnis der Berechnungen erscheint in den grün unterlegten Feldern. </t>
  </si>
  <si>
    <t>In den grau unterlegten Feldern wird die uneingeschränkt nutzbare Bodenfläche der Bucht ermittelt, indem die Länge und Breite der Bucht in die Spalten E und F eingegeben werden, sowie Länge und Breite der Fütterungseinrichtung (soweit diese die nutzbare Bodenfläche einschränkt) in die Spalten G und H. Zudem können die Flächen weiterer Einrichtungsgegenstände, die die nutzbare Bodenfläche verringern, im separaten Datenblatt "weitere nicht nutzbare Fläche" ermittelt werden. Die Summe dieser abzuziehenden nicht nutzbaren Bodenflächen erscheint automatisch in der Spalte K des Datenblatts "Bodenfläche".</t>
  </si>
  <si>
    <t xml:space="preserve">Übertrag </t>
  </si>
  <si>
    <r>
      <t>Summe der weiteren nicht nutzbaren Bodenfläche (m</t>
    </r>
    <r>
      <rPr>
        <vertAlign val="superscript"/>
        <sz val="11"/>
        <color rgb="FF000000"/>
        <rFont val="Calibri"/>
        <family val="2"/>
      </rPr>
      <t>2</t>
    </r>
    <r>
      <rPr>
        <sz val="11"/>
        <color indexed="8"/>
        <rFont val="Calibri"/>
        <family val="2"/>
      </rPr>
      <t>)</t>
    </r>
  </si>
  <si>
    <t>Länge der Bucht(cm)</t>
  </si>
  <si>
    <t>Breite der Bucht(cm)</t>
  </si>
  <si>
    <r>
      <t>Mindestvorgaben  gem. TierSchNutztV (m</t>
    </r>
    <r>
      <rPr>
        <vertAlign val="superscript"/>
        <sz val="11"/>
        <color rgb="FF000000"/>
        <rFont val="Calibri"/>
        <family val="2"/>
      </rPr>
      <t>2</t>
    </r>
    <r>
      <rPr>
        <sz val="11"/>
        <color indexed="8"/>
        <rFont val="Calibri"/>
        <family val="2"/>
      </rPr>
      <t>)</t>
    </r>
  </si>
  <si>
    <r>
      <t>berechnete Grundfläche der Bucht (m</t>
    </r>
    <r>
      <rPr>
        <vertAlign val="superscript"/>
        <sz val="11"/>
        <color rgb="FF000000"/>
        <rFont val="Calibri"/>
        <family val="2"/>
      </rPr>
      <t>2</t>
    </r>
    <r>
      <rPr>
        <sz val="11"/>
        <color indexed="8"/>
        <rFont val="Calibri"/>
        <family val="2"/>
      </rPr>
      <t>)</t>
    </r>
  </si>
  <si>
    <r>
      <t>berechnete uneingeschränkt nutzbare Bodenfläche der Bucht (m</t>
    </r>
    <r>
      <rPr>
        <vertAlign val="superscript"/>
        <sz val="11"/>
        <color rgb="FF000000"/>
        <rFont val="Calibri"/>
        <family val="2"/>
      </rPr>
      <t>2</t>
    </r>
    <r>
      <rPr>
        <sz val="11"/>
        <color indexed="8"/>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</si>
</sst>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3">
    <font>
      <sz val="11"/>
      <color theme="1"/>
      <name val="Calibri"/>
      <family val="2"/>
      <scheme val="minor"/>
    </font>
    <font>
      <sz val="10"/>
      <name val="Arial"/>
      <family val="2"/>
    </font>
    <font>
      <sz val="11"/>
      <color indexed="8"/>
      <name val="Calibri"/>
      <family val="2"/>
    </font>
    <font>
      <sz val="10"/>
      <color indexed="8"/>
      <name val="Arial"/>
      <family val="2"/>
    </font>
    <font>
      <sz val="8"/>
      <name val="Calibri"/>
      <family val="2"/>
      <scheme val="minor"/>
    </font>
    <font>
      <b/>
      <sz val="11"/>
      <color theme="1"/>
      <name val="Calibri"/>
      <family val="2"/>
      <scheme val="minor"/>
    </font>
    <font>
      <sz val="17"/>
      <color rgb="FF000000"/>
      <name val="Arial"/>
      <family val="2"/>
    </font>
    <font>
      <sz val="11"/>
      <color rgb="FFFF0000"/>
      <name val="Calibri"/>
      <family val="2"/>
      <scheme val="minor"/>
    </font>
    <font>
      <sz val="11"/>
      <color rgb="FFFF0000"/>
      <name val="Calibri"/>
      <family val="2"/>
    </font>
    <font>
      <sz val="14"/>
      <color indexed="8"/>
      <name val="Calibri"/>
      <family val="2"/>
    </font>
    <font>
      <sz val="14"/>
      <color theme="1"/>
      <name val="Calibri"/>
      <family val="2"/>
      <scheme val="minor"/>
    </font>
    <font>
      <sz val="16"/>
      <color theme="1"/>
      <name val="Calibri"/>
      <family val="2"/>
      <scheme val="minor"/>
    </font>
    <font>
      <vertAlign val="superscript"/>
      <sz val="11"/>
      <color rgb="FF000000"/>
      <name val="Calibri"/>
      <family val="2"/>
    </font>
    <font>
      <sz val="16"/>
      <color rgb="FFFF0000"/>
      <name val="Calibri"/>
      <family val="2"/>
    </font>
    <font>
      <b/>
      <sz val="14"/>
      <name val="Calibri"/>
      <family val="2"/>
    </font>
    <font>
      <sz val="14"/>
      <color rgb="FFFF0000"/>
      <name val="Calibri"/>
      <family val="2"/>
    </font>
    <font>
      <sz val="12"/>
      <color theme="1"/>
      <name val="Calibri"/>
      <family val="2"/>
      <scheme val="minor"/>
    </font>
    <font>
      <b/>
      <sz val="16"/>
      <color theme="1"/>
      <name val="Calibri"/>
      <family val="2"/>
      <scheme val="minor"/>
    </font>
    <font>
      <u val="single"/>
      <sz val="11"/>
      <color theme="10"/>
      <name val="Calibri"/>
      <family val="2"/>
      <scheme val="minor"/>
    </font>
    <font>
      <b/>
      <i/>
      <u val="single"/>
      <sz val="16"/>
      <color theme="10"/>
      <name val="Calibri"/>
      <family val="2"/>
      <scheme val="minor"/>
    </font>
    <font>
      <b/>
      <sz val="12"/>
      <color theme="1"/>
      <name val="Calibri"/>
      <family val="2"/>
      <scheme val="minor"/>
    </font>
    <font>
      <b/>
      <sz val="11"/>
      <color indexed="8"/>
      <name val="Calibri"/>
      <family val="2"/>
    </font>
    <font>
      <b/>
      <sz val="11"/>
      <name val="Calibri"/>
      <family val="2"/>
    </font>
  </fonts>
  <fills count="20">
    <fill>
      <patternFill/>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2" tint="-0.4999699890613556"/>
        <bgColor indexed="64"/>
      </patternFill>
    </fill>
    <fill>
      <patternFill patternType="solid">
        <fgColor theme="5" tint="0.39998000860214233"/>
        <bgColor indexed="64"/>
      </patternFill>
    </fill>
    <fill>
      <patternFill patternType="solid">
        <fgColor theme="2" tint="-0.24997000396251678"/>
        <bgColor indexed="64"/>
      </patternFill>
    </fill>
    <fill>
      <patternFill patternType="solid">
        <fgColor theme="5" tint="0.5999900102615356"/>
        <bgColor indexed="64"/>
      </patternFill>
    </fill>
    <fill>
      <patternFill patternType="solid">
        <fgColor theme="2" tint="-0.09996999800205231"/>
        <bgColor indexed="64"/>
      </patternFill>
    </fill>
    <fill>
      <patternFill patternType="solid">
        <fgColor theme="5" tint="0.7999799847602844"/>
        <bgColor indexed="64"/>
      </patternFill>
    </fill>
    <fill>
      <patternFill patternType="solid">
        <fgColor theme="2" tint="-0.24997000396251678"/>
        <bgColor indexed="64"/>
      </patternFill>
    </fill>
    <fill>
      <patternFill patternType="solid">
        <fgColor theme="5" tint="0.39998000860214233"/>
        <bgColor indexed="64"/>
      </patternFill>
    </fill>
    <fill>
      <patternFill patternType="solid">
        <fgColor theme="2"/>
        <bgColor indexed="64"/>
      </patternFill>
    </fill>
    <fill>
      <patternFill patternType="solid">
        <fgColor theme="4" tint="0.39998000860214233"/>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tint="0.7999799847602844"/>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medium"/>
      <right style="medium"/>
      <top style="medium"/>
      <bottom style="medium"/>
    </border>
    <border>
      <left style="thin">
        <color indexed="8"/>
      </left>
      <right style="thin">
        <color indexed="8"/>
      </right>
      <top/>
      <bottom style="thin"/>
    </border>
    <border>
      <left/>
      <right/>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8" fillId="0" borderId="0" applyNumberFormat="0" applyFill="0" applyBorder="0" applyAlignment="0" applyProtection="0"/>
  </cellStyleXfs>
  <cellXfs count="98">
    <xf numFmtId="0" fontId="0" fillId="0" borderId="0" xfId="0"/>
    <xf numFmtId="0" fontId="0" fillId="2" borderId="0" xfId="0" applyFill="1"/>
    <xf numFmtId="0" fontId="0" fillId="3" borderId="0" xfId="0" applyFill="1"/>
    <xf numFmtId="0" fontId="2" fillId="0" borderId="1" xfId="20" applyFont="1" applyFill="1" applyBorder="1" applyAlignment="1">
      <alignment horizontal="center" wrapText="1"/>
      <protection/>
    </xf>
    <xf numFmtId="0" fontId="5" fillId="0" borderId="0" xfId="0" applyFont="1"/>
    <xf numFmtId="0" fontId="5" fillId="0" borderId="0" xfId="0" applyFont="1" applyAlignment="1">
      <alignment horizontal="right"/>
    </xf>
    <xf numFmtId="0" fontId="6" fillId="0" borderId="0" xfId="0" applyFont="1" applyAlignment="1">
      <alignment horizontal="left" vertical="center" indent="1"/>
    </xf>
    <xf numFmtId="0" fontId="0" fillId="0" borderId="0" xfId="0" applyAlignment="1">
      <alignment horizontal="right"/>
    </xf>
    <xf numFmtId="2" fontId="0" fillId="0" borderId="0" xfId="0" applyNumberFormat="1"/>
    <xf numFmtId="164" fontId="0" fillId="0" borderId="0" xfId="0" applyNumberFormat="1"/>
    <xf numFmtId="10" fontId="0" fillId="0" borderId="0" xfId="0" applyNumberFormat="1"/>
    <xf numFmtId="2" fontId="0" fillId="2" borderId="0" xfId="0" applyNumberFormat="1" applyFill="1"/>
    <xf numFmtId="1" fontId="0" fillId="0" borderId="0" xfId="0" applyNumberFormat="1"/>
    <xf numFmtId="9" fontId="0" fillId="0" borderId="0" xfId="0" applyNumberFormat="1"/>
    <xf numFmtId="0" fontId="7" fillId="0" borderId="0" xfId="0" applyFont="1"/>
    <xf numFmtId="1" fontId="7" fillId="0" borderId="0" xfId="0" applyNumberFormat="1" applyFont="1"/>
    <xf numFmtId="0" fontId="8" fillId="0" borderId="2" xfId="20" applyFont="1" applyFill="1" applyBorder="1" applyAlignment="1">
      <alignment horizontal="center" wrapText="1"/>
      <protection/>
    </xf>
    <xf numFmtId="9" fontId="7" fillId="0" borderId="0" xfId="0" applyNumberFormat="1" applyFont="1"/>
    <xf numFmtId="0" fontId="16" fillId="0" borderId="0" xfId="0" applyFont="1"/>
    <xf numFmtId="0" fontId="16" fillId="0" borderId="0" xfId="0" applyFont="1" applyAlignment="1">
      <alignment wrapText="1"/>
    </xf>
    <xf numFmtId="0" fontId="11" fillId="0" borderId="0" xfId="0" applyFont="1"/>
    <xf numFmtId="0" fontId="17" fillId="0" borderId="0" xfId="0" applyFont="1" applyFill="1"/>
    <xf numFmtId="0" fontId="16" fillId="0" borderId="0" xfId="0" applyFont="1" applyAlignment="1">
      <alignment vertical="top"/>
    </xf>
    <xf numFmtId="0" fontId="16" fillId="0" borderId="0" xfId="0" applyFont="1" applyAlignment="1">
      <alignment horizontal="left"/>
    </xf>
    <xf numFmtId="0" fontId="17" fillId="0" borderId="0" xfId="0" applyFont="1" applyFill="1" applyAlignment="1">
      <alignment wrapText="1"/>
    </xf>
    <xf numFmtId="0" fontId="19" fillId="0" borderId="0" xfId="21" applyFont="1" applyFill="1" applyAlignment="1">
      <alignment vertical="top"/>
    </xf>
    <xf numFmtId="0" fontId="19" fillId="0" borderId="0" xfId="21" applyFont="1" applyFill="1" applyAlignment="1">
      <alignment vertical="center"/>
    </xf>
    <xf numFmtId="0" fontId="0" fillId="0" borderId="0" xfId="0" applyFill="1" applyAlignment="1" applyProtection="1">
      <alignment horizontal="center"/>
      <protection locked="0"/>
    </xf>
    <xf numFmtId="0" fontId="11" fillId="4" borderId="3" xfId="0" applyFont="1" applyFill="1" applyBorder="1" applyAlignment="1" applyProtection="1">
      <alignment horizontal="center" vertical="center" wrapText="1"/>
      <protection/>
    </xf>
    <xf numFmtId="0" fontId="2" fillId="5" borderId="4" xfId="20" applyFont="1" applyFill="1" applyBorder="1" applyAlignment="1" applyProtection="1">
      <alignment horizontal="center" wrapText="1"/>
      <protection/>
    </xf>
    <xf numFmtId="0" fontId="2" fillId="5" borderId="5" xfId="20" applyFont="1" applyFill="1" applyBorder="1" applyAlignment="1" applyProtection="1">
      <alignment horizontal="center" wrapText="1"/>
      <protection/>
    </xf>
    <xf numFmtId="0" fontId="10" fillId="6" borderId="6" xfId="0" applyFont="1" applyFill="1" applyBorder="1" applyAlignment="1" applyProtection="1">
      <alignment horizontal="center"/>
      <protection/>
    </xf>
    <xf numFmtId="0" fontId="0" fillId="0" borderId="0" xfId="0" applyFill="1" applyAlignment="1" applyProtection="1">
      <alignment horizontal="center"/>
      <protection/>
    </xf>
    <xf numFmtId="2" fontId="0" fillId="6" borderId="6" xfId="0" applyNumberFormat="1" applyFont="1" applyFill="1" applyBorder="1" applyAlignment="1" applyProtection="1">
      <alignment horizontal="center"/>
      <protection/>
    </xf>
    <xf numFmtId="0" fontId="0" fillId="7" borderId="7" xfId="0" applyFill="1" applyBorder="1" applyAlignment="1" applyProtection="1">
      <alignment vertical="center"/>
      <protection locked="0"/>
    </xf>
    <xf numFmtId="0" fontId="11" fillId="7" borderId="8" xfId="0" applyFont="1" applyFill="1" applyBorder="1" applyAlignment="1" applyProtection="1">
      <alignment horizontal="center" vertical="center"/>
      <protection locked="0"/>
    </xf>
    <xf numFmtId="0" fontId="0" fillId="7" borderId="9"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1" fillId="8" borderId="7" xfId="0" applyFont="1" applyFill="1" applyBorder="1" applyAlignment="1" applyProtection="1">
      <alignment vertical="center"/>
      <protection locked="0"/>
    </xf>
    <xf numFmtId="0" fontId="11" fillId="8" borderId="8"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2" fillId="9" borderId="2" xfId="20" applyFont="1" applyFill="1" applyBorder="1" applyAlignment="1" applyProtection="1">
      <alignment horizontal="center" wrapText="1"/>
      <protection locked="0"/>
    </xf>
    <xf numFmtId="0" fontId="2" fillId="0" borderId="11" xfId="20" applyFont="1" applyFill="1" applyBorder="1" applyAlignment="1" applyProtection="1">
      <alignment horizontal="center" wrapText="1"/>
      <protection locked="0"/>
    </xf>
    <xf numFmtId="0" fontId="2" fillId="10" borderId="2" xfId="20" applyFont="1" applyFill="1" applyBorder="1" applyAlignment="1" applyProtection="1">
      <alignment horizontal="center" wrapText="1"/>
      <protection locked="0"/>
    </xf>
    <xf numFmtId="0" fontId="2" fillId="0" borderId="4" xfId="20" applyFont="1" applyFill="1" applyBorder="1" applyAlignment="1" applyProtection="1">
      <alignment horizontal="center" wrapText="1"/>
      <protection locked="0"/>
    </xf>
    <xf numFmtId="0" fontId="0" fillId="0" borderId="0" xfId="0" applyFill="1" applyAlignment="1" applyProtection="1">
      <alignment wrapText="1"/>
      <protection locked="0"/>
    </xf>
    <xf numFmtId="0" fontId="2" fillId="9" borderId="0" xfId="20" applyFont="1" applyFill="1" applyBorder="1" applyAlignment="1" applyProtection="1">
      <alignment horizontal="center" wrapText="1"/>
      <protection locked="0"/>
    </xf>
    <xf numFmtId="0" fontId="2" fillId="0" borderId="0" xfId="20" applyFont="1" applyFill="1" applyBorder="1" applyAlignment="1" applyProtection="1">
      <alignment horizontal="center" wrapText="1"/>
      <protection locked="0"/>
    </xf>
    <xf numFmtId="0" fontId="2" fillId="10" borderId="0" xfId="20" applyFont="1" applyFill="1" applyBorder="1" applyAlignment="1" applyProtection="1">
      <alignment horizontal="center" wrapText="1"/>
      <protection locked="0"/>
    </xf>
    <xf numFmtId="0" fontId="9" fillId="11" borderId="6" xfId="20" applyFont="1" applyFill="1" applyBorder="1" applyAlignment="1" applyProtection="1">
      <alignment horizontal="center" wrapText="1"/>
      <protection locked="0"/>
    </xf>
    <xf numFmtId="0" fontId="9" fillId="0" borderId="0" xfId="20" applyFont="1" applyFill="1" applyBorder="1" applyAlignment="1" applyProtection="1">
      <alignment horizontal="center" wrapText="1"/>
      <protection locked="0"/>
    </xf>
    <xf numFmtId="0" fontId="9" fillId="12" borderId="6" xfId="20" applyFont="1" applyFill="1" applyBorder="1" applyAlignment="1" applyProtection="1">
      <alignment horizontal="center" wrapText="1"/>
      <protection locked="0"/>
    </xf>
    <xf numFmtId="0" fontId="10" fillId="0" borderId="0" xfId="0" applyFont="1" applyFill="1" applyAlignment="1" applyProtection="1">
      <alignment horizontal="center" wrapText="1"/>
      <protection locked="0"/>
    </xf>
    <xf numFmtId="0" fontId="13" fillId="0" borderId="0" xfId="20" applyFont="1" applyFill="1" applyBorder="1" applyAlignment="1" applyProtection="1">
      <alignment/>
      <protection locked="0"/>
    </xf>
    <xf numFmtId="0" fontId="8" fillId="0" borderId="0" xfId="20" applyFont="1" applyFill="1" applyBorder="1" applyAlignment="1" applyProtection="1">
      <alignment horizontal="center" wrapText="1"/>
      <protection locked="0"/>
    </xf>
    <xf numFmtId="0" fontId="2" fillId="11" borderId="6" xfId="20" applyFont="1" applyFill="1" applyBorder="1" applyAlignment="1" applyProtection="1">
      <alignment horizontal="center" wrapText="1"/>
      <protection locked="0"/>
    </xf>
    <xf numFmtId="0" fontId="2" fillId="0" borderId="6" xfId="20" applyFont="1" applyFill="1" applyBorder="1" applyAlignment="1" applyProtection="1">
      <alignment horizontal="center" wrapText="1"/>
      <protection locked="0"/>
    </xf>
    <xf numFmtId="0" fontId="2" fillId="12" borderId="6" xfId="20" applyFont="1" applyFill="1" applyBorder="1" applyAlignment="1" applyProtection="1">
      <alignment horizontal="center" wrapText="1"/>
      <protection locked="0"/>
    </xf>
    <xf numFmtId="0" fontId="0" fillId="0" borderId="0" xfId="0" applyFont="1" applyFill="1" applyAlignment="1" applyProtection="1">
      <alignment wrapText="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0" borderId="0" xfId="0" applyFill="1" applyProtection="1">
      <protection locked="0"/>
    </xf>
    <xf numFmtId="0" fontId="2" fillId="13" borderId="12" xfId="20" applyFont="1" applyFill="1" applyBorder="1" applyAlignment="1" applyProtection="1">
      <alignment horizontal="center" vertical="center" wrapText="1"/>
      <protection locked="0"/>
    </xf>
    <xf numFmtId="0" fontId="2" fillId="14" borderId="12" xfId="2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Protection="1">
      <protection locked="0"/>
    </xf>
    <xf numFmtId="0" fontId="9" fillId="15" borderId="6" xfId="20" applyFont="1" applyFill="1" applyBorder="1" applyAlignment="1" applyProtection="1">
      <alignment horizontal="center" vertical="center" wrapText="1"/>
      <protection locked="0"/>
    </xf>
    <xf numFmtId="0" fontId="9" fillId="12" borderId="6" xfId="20" applyFont="1" applyFill="1" applyBorder="1" applyAlignment="1" applyProtection="1">
      <alignment horizontal="center" vertical="center" wrapText="1"/>
      <protection locked="0"/>
    </xf>
    <xf numFmtId="0" fontId="10" fillId="12" borderId="6"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0" fontId="15" fillId="0" borderId="0" xfId="20" applyFont="1" applyFill="1" applyBorder="1" applyAlignment="1" applyProtection="1">
      <alignment horizontal="left"/>
      <protection locked="0"/>
    </xf>
    <xf numFmtId="0" fontId="9" fillId="0" borderId="0" xfId="20" applyFont="1" applyFill="1" applyBorder="1" applyAlignment="1" applyProtection="1">
      <alignment horizontal="center" vertical="center" wrapText="1"/>
      <protection locked="0"/>
    </xf>
    <xf numFmtId="0" fontId="2" fillId="15" borderId="6" xfId="20" applyFont="1" applyFill="1" applyBorder="1" applyAlignment="1" applyProtection="1">
      <alignment horizontal="center" vertical="center" wrapText="1"/>
      <protection locked="0"/>
    </xf>
    <xf numFmtId="0" fontId="2" fillId="12" borderId="6" xfId="20" applyFont="1" applyFill="1" applyBorder="1" applyAlignment="1" applyProtection="1">
      <alignment horizontal="center" vertical="center" wrapText="1"/>
      <protection locked="0"/>
    </xf>
    <xf numFmtId="0" fontId="0" fillId="12" borderId="6" xfId="0" applyFill="1" applyBorder="1" applyAlignment="1" applyProtection="1">
      <alignment vertical="center"/>
      <protection locked="0"/>
    </xf>
    <xf numFmtId="0" fontId="0" fillId="12" borderId="6"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16" borderId="4" xfId="20" applyFont="1" applyFill="1" applyBorder="1" applyAlignment="1" applyProtection="1">
      <alignment horizontal="center" wrapText="1"/>
      <protection/>
    </xf>
    <xf numFmtId="0" fontId="10" fillId="0" borderId="0" xfId="0" applyFont="1" applyProtection="1">
      <protection/>
    </xf>
    <xf numFmtId="0" fontId="0" fillId="6" borderId="6" xfId="0" applyFill="1" applyBorder="1" applyAlignment="1" applyProtection="1">
      <alignment horizontal="center"/>
      <protection/>
    </xf>
    <xf numFmtId="0" fontId="0" fillId="17" borderId="7" xfId="0" applyFill="1" applyBorder="1" applyAlignment="1" applyProtection="1">
      <alignment vertical="center"/>
      <protection/>
    </xf>
    <xf numFmtId="0" fontId="11" fillId="17" borderId="8" xfId="0" applyFont="1" applyFill="1" applyBorder="1" applyAlignment="1" applyProtection="1">
      <alignment vertical="center"/>
      <protection/>
    </xf>
    <xf numFmtId="0" fontId="11" fillId="17" borderId="8" xfId="0" applyFont="1" applyFill="1" applyBorder="1" applyAlignment="1" applyProtection="1">
      <alignment horizontal="center" vertical="center"/>
      <protection/>
    </xf>
    <xf numFmtId="0" fontId="2" fillId="18" borderId="2" xfId="20" applyFont="1" applyFill="1" applyBorder="1" applyAlignment="1" applyProtection="1">
      <alignment horizontal="center" wrapText="1"/>
      <protection/>
    </xf>
    <xf numFmtId="0" fontId="2" fillId="18" borderId="0" xfId="20" applyFont="1" applyFill="1" applyBorder="1" applyAlignment="1" applyProtection="1">
      <alignment horizontal="center" wrapText="1"/>
      <protection/>
    </xf>
    <xf numFmtId="2" fontId="10" fillId="19" borderId="6" xfId="0" applyNumberFormat="1" applyFont="1" applyFill="1" applyBorder="1" applyAlignment="1" applyProtection="1">
      <alignment horizontal="center"/>
      <protection/>
    </xf>
    <xf numFmtId="165" fontId="9" fillId="19" borderId="6" xfId="20" applyNumberFormat="1" applyFont="1" applyFill="1" applyBorder="1" applyAlignment="1" applyProtection="1">
      <alignment horizontal="center" wrapText="1"/>
      <protection/>
    </xf>
    <xf numFmtId="2" fontId="14" fillId="19" borderId="6" xfId="20" applyNumberFormat="1" applyFont="1" applyFill="1" applyBorder="1" applyAlignment="1" applyProtection="1">
      <alignment horizontal="center" wrapText="1"/>
      <protection/>
    </xf>
    <xf numFmtId="0" fontId="10" fillId="0" borderId="0" xfId="0" applyFont="1" applyFill="1" applyProtection="1">
      <protection/>
    </xf>
    <xf numFmtId="0" fontId="2" fillId="0" borderId="0" xfId="20" applyFont="1" applyFill="1" applyBorder="1" applyAlignment="1" applyProtection="1">
      <alignment horizontal="center" wrapText="1"/>
      <protection/>
    </xf>
    <xf numFmtId="2" fontId="9" fillId="0" borderId="0" xfId="20" applyNumberFormat="1" applyFont="1" applyFill="1" applyBorder="1" applyAlignment="1" applyProtection="1">
      <alignment horizontal="center" wrapText="1"/>
      <protection/>
    </xf>
    <xf numFmtId="0" fontId="0" fillId="19" borderId="6" xfId="0" applyFont="1" applyFill="1" applyBorder="1" applyAlignment="1" applyProtection="1">
      <alignment horizontal="center"/>
      <protection/>
    </xf>
    <xf numFmtId="0" fontId="2" fillId="19" borderId="6" xfId="20" applyFont="1" applyFill="1" applyBorder="1" applyAlignment="1" applyProtection="1">
      <alignment horizontal="center" wrapText="1"/>
      <protection/>
    </xf>
    <xf numFmtId="2" fontId="21" fillId="19" borderId="6" xfId="20" applyNumberFormat="1" applyFont="1" applyFill="1" applyBorder="1" applyAlignment="1" applyProtection="1">
      <alignment horizontal="center" wrapText="1"/>
      <protection/>
    </xf>
    <xf numFmtId="2" fontId="22" fillId="19" borderId="6" xfId="20" applyNumberFormat="1" applyFont="1" applyFill="1" applyBorder="1" applyAlignment="1" applyProtection="1">
      <alignment horizontal="center" wrapText="1"/>
      <protection/>
    </xf>
  </cellXfs>
  <cellStyles count="8">
    <cellStyle name="Normal" xfId="0"/>
    <cellStyle name="Percent" xfId="15"/>
    <cellStyle name="Currency" xfId="16"/>
    <cellStyle name="Currency [0]" xfId="17"/>
    <cellStyle name="Comma" xfId="18"/>
    <cellStyle name="Comma [0]" xfId="19"/>
    <cellStyle name="Normal_Sheet1"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67378-50A6-4D6F-9D90-3D1918786547}">
  <sheetPr>
    <tabColor rgb="FFFFFF00"/>
  </sheetPr>
  <dimension ref="B1:I21"/>
  <sheetViews>
    <sheetView zoomScale="70" zoomScaleNormal="70" workbookViewId="0" topLeftCell="A1">
      <pane ySplit="1" topLeftCell="A2" activePane="bottomLeft" state="frozen"/>
      <selection pane="bottomLeft" activeCell="D17" sqref="D17"/>
    </sheetView>
  </sheetViews>
  <sheetFormatPr defaultColWidth="8.7109375" defaultRowHeight="15"/>
  <cols>
    <col min="1" max="1" width="8.7109375" style="18" customWidth="1"/>
    <col min="2" max="2" width="118.8515625" style="19" customWidth="1"/>
    <col min="3" max="3" width="8.7109375" style="18" customWidth="1"/>
    <col min="4" max="4" width="34.57421875" style="18" customWidth="1"/>
    <col min="5" max="16384" width="8.7109375" style="18" customWidth="1"/>
  </cols>
  <sheetData>
    <row r="1" spans="2:9" s="20" customFormat="1" ht="21">
      <c r="B1" s="24" t="s">
        <v>41</v>
      </c>
      <c r="C1" s="25"/>
      <c r="D1" s="26"/>
      <c r="E1" s="21"/>
      <c r="F1" s="21"/>
      <c r="G1" s="21"/>
      <c r="H1" s="21"/>
      <c r="I1" s="21"/>
    </row>
    <row r="3" ht="15">
      <c r="B3" s="19" t="s">
        <v>42</v>
      </c>
    </row>
    <row r="5" ht="31.5">
      <c r="B5" s="19" t="s">
        <v>79</v>
      </c>
    </row>
    <row r="6" ht="15">
      <c r="I6" s="22"/>
    </row>
    <row r="7" spans="2:3" ht="15">
      <c r="B7" s="19" t="s">
        <v>43</v>
      </c>
      <c r="C7" s="4" t="s">
        <v>44</v>
      </c>
    </row>
    <row r="8" spans="2:3" ht="15">
      <c r="B8" s="19" t="s">
        <v>45</v>
      </c>
      <c r="C8" s="18" t="s">
        <v>39</v>
      </c>
    </row>
    <row r="9" spans="2:3" ht="15">
      <c r="B9" s="19" t="s">
        <v>46</v>
      </c>
      <c r="C9" s="18" t="s">
        <v>40</v>
      </c>
    </row>
    <row r="10" spans="2:3" ht="15">
      <c r="B10" s="19" t="s">
        <v>47</v>
      </c>
      <c r="C10" s="18" t="s">
        <v>48</v>
      </c>
    </row>
    <row r="11" spans="2:3" ht="15">
      <c r="B11" s="19" t="s">
        <v>49</v>
      </c>
      <c r="C11" s="18" t="s">
        <v>52</v>
      </c>
    </row>
    <row r="12" spans="2:3" ht="15">
      <c r="B12" s="19" t="s">
        <v>50</v>
      </c>
      <c r="C12" s="18" t="s">
        <v>53</v>
      </c>
    </row>
    <row r="13" spans="2:3" ht="15">
      <c r="B13" t="s">
        <v>51</v>
      </c>
      <c r="C13" s="23">
        <v>1</v>
      </c>
    </row>
    <row r="15" ht="15">
      <c r="B15" s="19" t="s">
        <v>80</v>
      </c>
    </row>
    <row r="17" ht="47.25">
      <c r="B17" s="19" t="s">
        <v>54</v>
      </c>
    </row>
    <row r="19" ht="47.25">
      <c r="B19" s="19" t="s">
        <v>81</v>
      </c>
    </row>
    <row r="20" ht="15">
      <c r="B20" s="19" t="s">
        <v>18</v>
      </c>
    </row>
    <row r="21" ht="94.5">
      <c r="B21" s="19" t="s">
        <v>82</v>
      </c>
    </row>
  </sheetData>
  <sheetProtection algorithmName="SHA-512" hashValue="Um2Uos5r07cgT06Qekc7GCJZP7Mq+xY6R8gliVwV/TG6V9XjClnrM9FmMfNSx3CPqUQePXoXu7wSeRBtQLva4A==" saltValue="gf2Zv8yBOtWsPjfD17a/pA==" spinCount="100000"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344DB-736B-456E-9F55-03482395C7CC}">
  <sheetPr>
    <tabColor theme="9" tint="0.39998000860214233"/>
  </sheetPr>
  <dimension ref="A1:T58"/>
  <sheetViews>
    <sheetView zoomScale="94" zoomScaleNormal="94" workbookViewId="0" topLeftCell="A1">
      <pane ySplit="2" topLeftCell="A3" activePane="bottomLeft" state="frozen"/>
      <selection pane="bottomLeft" activeCell="R19" sqref="R19"/>
    </sheetView>
  </sheetViews>
  <sheetFormatPr defaultColWidth="8.7109375" defaultRowHeight="15"/>
  <cols>
    <col min="1" max="2" width="7.421875" style="63" customWidth="1"/>
    <col min="3" max="3" width="7.140625" style="63" customWidth="1"/>
    <col min="4" max="4" width="2.421875" style="63" customWidth="1"/>
    <col min="5" max="5" width="10.8515625" style="63" customWidth="1"/>
    <col min="6" max="6" width="10.28125" style="63" customWidth="1"/>
    <col min="7" max="7" width="10.8515625" style="63" customWidth="1"/>
    <col min="8" max="8" width="10.140625" style="63" customWidth="1"/>
    <col min="9" max="9" width="10.7109375" style="63" customWidth="1"/>
    <col min="10" max="10" width="2.57421875" style="63" customWidth="1"/>
    <col min="11" max="11" width="17.28125" style="63" customWidth="1"/>
    <col min="12" max="12" width="2.421875" style="63" customWidth="1"/>
    <col min="13" max="13" width="15.28125" style="63" customWidth="1"/>
    <col min="14" max="14" width="14.57421875" style="63" customWidth="1"/>
    <col min="15" max="15" width="2.7109375" style="63" customWidth="1"/>
    <col min="16" max="16" width="16.57421875" style="63" customWidth="1"/>
    <col min="17" max="17" width="15.421875" style="63" customWidth="1"/>
    <col min="18" max="18" width="15.8515625" style="63" customWidth="1"/>
    <col min="19" max="19" width="16.140625" style="63" customWidth="1"/>
    <col min="20" max="20" width="3.140625" style="63" customWidth="1"/>
    <col min="21" max="21" width="10.57421875" style="63" bestFit="1" customWidth="1"/>
    <col min="22" max="16384" width="8.7109375" style="63" customWidth="1"/>
  </cols>
  <sheetData>
    <row r="1" spans="1:19" s="42" customFormat="1" ht="65.1" customHeight="1" thickBot="1">
      <c r="A1" s="34"/>
      <c r="B1" s="35" t="s">
        <v>55</v>
      </c>
      <c r="C1" s="36"/>
      <c r="D1" s="37"/>
      <c r="E1" s="34"/>
      <c r="F1" s="38"/>
      <c r="G1" s="35" t="s">
        <v>56</v>
      </c>
      <c r="H1" s="38"/>
      <c r="I1" s="36"/>
      <c r="J1" s="39"/>
      <c r="K1" s="28" t="s">
        <v>83</v>
      </c>
      <c r="L1" s="39"/>
      <c r="M1" s="40" t="s">
        <v>57</v>
      </c>
      <c r="N1" s="41"/>
      <c r="P1" s="83"/>
      <c r="Q1" s="84" t="s">
        <v>58</v>
      </c>
      <c r="R1" s="85"/>
      <c r="S1" s="85"/>
    </row>
    <row r="2" spans="1:19" s="47" customFormat="1" ht="77.25">
      <c r="A2" s="43" t="s">
        <v>59</v>
      </c>
      <c r="B2" s="43" t="s">
        <v>60</v>
      </c>
      <c r="C2" s="43" t="s">
        <v>61</v>
      </c>
      <c r="D2" s="44"/>
      <c r="E2" s="43" t="s">
        <v>85</v>
      </c>
      <c r="F2" s="43" t="s">
        <v>86</v>
      </c>
      <c r="G2" s="43" t="s">
        <v>64</v>
      </c>
      <c r="H2" s="43" t="s">
        <v>62</v>
      </c>
      <c r="I2" s="43" t="s">
        <v>63</v>
      </c>
      <c r="J2" s="44"/>
      <c r="K2" s="29" t="s">
        <v>84</v>
      </c>
      <c r="L2" s="44"/>
      <c r="M2" s="45" t="s">
        <v>65</v>
      </c>
      <c r="N2" s="45" t="s">
        <v>66</v>
      </c>
      <c r="O2" s="46"/>
      <c r="P2" s="86" t="s">
        <v>88</v>
      </c>
      <c r="Q2" s="86" t="s">
        <v>67</v>
      </c>
      <c r="R2" s="86" t="s">
        <v>89</v>
      </c>
      <c r="S2" s="86" t="s">
        <v>87</v>
      </c>
    </row>
    <row r="3" spans="1:19" s="47" customFormat="1" ht="15">
      <c r="A3" s="48"/>
      <c r="B3" s="48"/>
      <c r="C3" s="48"/>
      <c r="D3" s="49"/>
      <c r="E3" s="48"/>
      <c r="F3" s="48"/>
      <c r="G3" s="48"/>
      <c r="H3" s="48"/>
      <c r="I3" s="48"/>
      <c r="J3" s="49"/>
      <c r="K3" s="30"/>
      <c r="L3" s="49"/>
      <c r="M3" s="50"/>
      <c r="N3" s="50"/>
      <c r="O3" s="49"/>
      <c r="P3" s="87"/>
      <c r="Q3" s="87"/>
      <c r="R3" s="87"/>
      <c r="S3" s="87"/>
    </row>
    <row r="4" spans="1:19" s="54" customFormat="1" ht="24" customHeight="1">
      <c r="A4" s="51"/>
      <c r="B4" s="51"/>
      <c r="C4" s="51"/>
      <c r="D4" s="52"/>
      <c r="E4" s="51"/>
      <c r="F4" s="51"/>
      <c r="G4" s="51"/>
      <c r="H4" s="51"/>
      <c r="I4" s="51"/>
      <c r="J4" s="52"/>
      <c r="K4" s="31">
        <f>('weitere nicht nutzbare Fläche'!M2)/10000</f>
        <v>0</v>
      </c>
      <c r="L4" s="52"/>
      <c r="M4" s="53"/>
      <c r="N4" s="53"/>
      <c r="O4" s="52"/>
      <c r="P4" s="88">
        <f>(E4*F4)/10000</f>
        <v>0</v>
      </c>
      <c r="Q4" s="89">
        <f>(M4+N4)/2</f>
        <v>0</v>
      </c>
      <c r="R4" s="90">
        <f>P4-((G4*H4)/10000)-K4</f>
        <v>0</v>
      </c>
      <c r="S4" s="90">
        <f>IF(Q4&lt;=10,I4*0.15,IF(Q4&lt;=20,I4*0.2,IF(Q4&lt;=30,I4*0.35,IF(Q4&lt;=50,I4*0.5,IF(Q4&lt;=110,I4*0.75,IF(Q4&gt;110,I4*1))))))</f>
        <v>0</v>
      </c>
    </row>
    <row r="5" spans="1:19" s="47" customFormat="1" ht="52.5" customHeight="1">
      <c r="A5" s="55" t="s">
        <v>68</v>
      </c>
      <c r="B5" s="56"/>
      <c r="C5" s="56"/>
      <c r="D5" s="49"/>
      <c r="E5" s="49"/>
      <c r="F5" s="49"/>
      <c r="G5" s="49"/>
      <c r="H5" s="49"/>
      <c r="I5" s="49"/>
      <c r="J5" s="49"/>
      <c r="K5" s="32"/>
      <c r="L5" s="49"/>
      <c r="M5" s="49"/>
      <c r="N5" s="49"/>
      <c r="O5" s="49"/>
      <c r="P5" s="91"/>
      <c r="Q5" s="92"/>
      <c r="R5" s="93"/>
      <c r="S5" s="92"/>
    </row>
    <row r="6" spans="1:19" s="60" customFormat="1" ht="15">
      <c r="A6" s="57">
        <v>1</v>
      </c>
      <c r="B6" s="57">
        <v>1</v>
      </c>
      <c r="C6" s="57">
        <v>1</v>
      </c>
      <c r="D6" s="58"/>
      <c r="E6" s="57">
        <v>0</v>
      </c>
      <c r="F6" s="57">
        <v>0</v>
      </c>
      <c r="G6" s="57">
        <v>0</v>
      </c>
      <c r="H6" s="57">
        <v>0</v>
      </c>
      <c r="I6" s="57">
        <v>0</v>
      </c>
      <c r="J6" s="58"/>
      <c r="K6" s="33">
        <f>('weitere nicht nutzbare Fläche'!M4)/10000</f>
        <v>0</v>
      </c>
      <c r="L6" s="58"/>
      <c r="M6" s="59">
        <v>0</v>
      </c>
      <c r="N6" s="59">
        <v>0</v>
      </c>
      <c r="O6" s="58"/>
      <c r="P6" s="94">
        <f aca="true" t="shared" si="0" ref="P6:P24">(E6*F6)/10000</f>
        <v>0</v>
      </c>
      <c r="Q6" s="95">
        <f aca="true" t="shared" si="1" ref="Q6:Q24">(M6+N6)/2</f>
        <v>0</v>
      </c>
      <c r="R6" s="96">
        <f aca="true" t="shared" si="2" ref="R6:R24">P6-((G6*H6)/10000)-K6</f>
        <v>0</v>
      </c>
      <c r="S6" s="97">
        <f aca="true" t="shared" si="3" ref="S6:S24">IF(Q6&lt;=10,I6*0.15,IF(Q6&lt;=20,I6*0.2,IF(Q6&lt;=30,I6*0.35,IF(Q6&lt;=50,I6*0.5,IF(Q6&lt;=110,I6*0.75,IF(Q6&gt;110,I6*1))))))</f>
        <v>0</v>
      </c>
    </row>
    <row r="7" spans="1:19" s="60" customFormat="1" ht="15">
      <c r="A7" s="57">
        <v>1</v>
      </c>
      <c r="B7" s="57">
        <v>1</v>
      </c>
      <c r="C7" s="57">
        <v>2</v>
      </c>
      <c r="D7" s="58"/>
      <c r="E7" s="57">
        <v>0</v>
      </c>
      <c r="F7" s="57">
        <v>0</v>
      </c>
      <c r="G7" s="57">
        <v>0</v>
      </c>
      <c r="H7" s="57">
        <v>0</v>
      </c>
      <c r="I7" s="57">
        <v>0</v>
      </c>
      <c r="J7" s="58"/>
      <c r="K7" s="33">
        <f>('weitere nicht nutzbare Fläche'!M5)/10000</f>
        <v>0</v>
      </c>
      <c r="L7" s="58"/>
      <c r="M7" s="59">
        <v>0</v>
      </c>
      <c r="N7" s="59">
        <v>0</v>
      </c>
      <c r="O7" s="58"/>
      <c r="P7" s="94">
        <f t="shared" si="0"/>
        <v>0</v>
      </c>
      <c r="Q7" s="95">
        <f t="shared" si="1"/>
        <v>0</v>
      </c>
      <c r="R7" s="96">
        <f t="shared" si="2"/>
        <v>0</v>
      </c>
      <c r="S7" s="97">
        <f t="shared" si="3"/>
        <v>0</v>
      </c>
    </row>
    <row r="8" spans="1:19" s="60" customFormat="1" ht="15">
      <c r="A8" s="57">
        <v>1</v>
      </c>
      <c r="B8" s="57">
        <v>1</v>
      </c>
      <c r="C8" s="57">
        <v>3</v>
      </c>
      <c r="D8" s="58"/>
      <c r="E8" s="57">
        <v>0</v>
      </c>
      <c r="F8" s="57">
        <v>0</v>
      </c>
      <c r="G8" s="57">
        <v>0</v>
      </c>
      <c r="H8" s="57">
        <v>0</v>
      </c>
      <c r="I8" s="57">
        <v>0</v>
      </c>
      <c r="J8" s="58"/>
      <c r="K8" s="33">
        <f>('weitere nicht nutzbare Fläche'!M6)/10000</f>
        <v>0</v>
      </c>
      <c r="L8" s="58"/>
      <c r="M8" s="59">
        <v>0</v>
      </c>
      <c r="N8" s="59">
        <v>0</v>
      </c>
      <c r="O8" s="58"/>
      <c r="P8" s="94">
        <f t="shared" si="0"/>
        <v>0</v>
      </c>
      <c r="Q8" s="95">
        <f t="shared" si="1"/>
        <v>0</v>
      </c>
      <c r="R8" s="96">
        <f t="shared" si="2"/>
        <v>0</v>
      </c>
      <c r="S8" s="97">
        <f t="shared" si="3"/>
        <v>0</v>
      </c>
    </row>
    <row r="9" spans="1:20" s="61" customFormat="1" ht="15">
      <c r="A9" s="57">
        <v>1</v>
      </c>
      <c r="B9" s="57">
        <v>1</v>
      </c>
      <c r="C9" s="57">
        <v>4</v>
      </c>
      <c r="D9" s="58"/>
      <c r="E9" s="57">
        <v>0</v>
      </c>
      <c r="F9" s="57">
        <v>0</v>
      </c>
      <c r="G9" s="57">
        <v>0</v>
      </c>
      <c r="H9" s="57">
        <v>0</v>
      </c>
      <c r="I9" s="57">
        <v>0</v>
      </c>
      <c r="J9" s="58"/>
      <c r="K9" s="33">
        <f>('weitere nicht nutzbare Fläche'!M7)/10000</f>
        <v>0</v>
      </c>
      <c r="L9" s="58"/>
      <c r="M9" s="59">
        <v>0</v>
      </c>
      <c r="N9" s="59">
        <v>0</v>
      </c>
      <c r="O9" s="58"/>
      <c r="P9" s="94">
        <f t="shared" si="0"/>
        <v>0</v>
      </c>
      <c r="Q9" s="95">
        <f t="shared" si="1"/>
        <v>0</v>
      </c>
      <c r="R9" s="96">
        <f t="shared" si="2"/>
        <v>0</v>
      </c>
      <c r="S9" s="97">
        <f t="shared" si="3"/>
        <v>0</v>
      </c>
      <c r="T9" s="60"/>
    </row>
    <row r="10" spans="1:20" s="61" customFormat="1" ht="15">
      <c r="A10" s="57">
        <v>1</v>
      </c>
      <c r="B10" s="57">
        <v>1</v>
      </c>
      <c r="C10" s="57">
        <v>5</v>
      </c>
      <c r="D10" s="58"/>
      <c r="E10" s="57">
        <v>0</v>
      </c>
      <c r="F10" s="57">
        <v>0</v>
      </c>
      <c r="G10" s="57">
        <v>0</v>
      </c>
      <c r="H10" s="57">
        <v>0</v>
      </c>
      <c r="I10" s="57">
        <v>0</v>
      </c>
      <c r="J10" s="58"/>
      <c r="K10" s="33">
        <f>('weitere nicht nutzbare Fläche'!M8)/10000</f>
        <v>0</v>
      </c>
      <c r="L10" s="58"/>
      <c r="M10" s="59">
        <v>0</v>
      </c>
      <c r="N10" s="59">
        <v>0</v>
      </c>
      <c r="O10" s="58"/>
      <c r="P10" s="94">
        <f t="shared" si="0"/>
        <v>0</v>
      </c>
      <c r="Q10" s="95">
        <f t="shared" si="1"/>
        <v>0</v>
      </c>
      <c r="R10" s="96">
        <f t="shared" si="2"/>
        <v>0</v>
      </c>
      <c r="S10" s="97">
        <f t="shared" si="3"/>
        <v>0</v>
      </c>
      <c r="T10" s="60"/>
    </row>
    <row r="11" spans="1:20" s="61" customFormat="1" ht="15">
      <c r="A11" s="57">
        <v>1</v>
      </c>
      <c r="B11" s="57">
        <v>1</v>
      </c>
      <c r="C11" s="57">
        <v>6</v>
      </c>
      <c r="D11" s="58"/>
      <c r="E11" s="57">
        <v>0</v>
      </c>
      <c r="F11" s="57">
        <v>0</v>
      </c>
      <c r="G11" s="57">
        <v>0</v>
      </c>
      <c r="H11" s="57">
        <v>0</v>
      </c>
      <c r="I11" s="57">
        <v>0</v>
      </c>
      <c r="J11" s="58"/>
      <c r="K11" s="33">
        <f>('weitere nicht nutzbare Fläche'!M9)/10000</f>
        <v>0</v>
      </c>
      <c r="L11" s="58"/>
      <c r="M11" s="59">
        <v>0</v>
      </c>
      <c r="N11" s="59">
        <v>0</v>
      </c>
      <c r="O11" s="58"/>
      <c r="P11" s="94">
        <f t="shared" si="0"/>
        <v>0</v>
      </c>
      <c r="Q11" s="95">
        <f t="shared" si="1"/>
        <v>0</v>
      </c>
      <c r="R11" s="96">
        <f t="shared" si="2"/>
        <v>0</v>
      </c>
      <c r="S11" s="97">
        <f t="shared" si="3"/>
        <v>0</v>
      </c>
      <c r="T11" s="60"/>
    </row>
    <row r="12" spans="1:20" s="61" customFormat="1" ht="15">
      <c r="A12" s="57">
        <v>1</v>
      </c>
      <c r="B12" s="57">
        <v>1</v>
      </c>
      <c r="C12" s="57">
        <v>7</v>
      </c>
      <c r="D12" s="58"/>
      <c r="E12" s="57">
        <v>0</v>
      </c>
      <c r="F12" s="57">
        <v>0</v>
      </c>
      <c r="G12" s="57">
        <v>0</v>
      </c>
      <c r="H12" s="57">
        <v>0</v>
      </c>
      <c r="I12" s="57">
        <v>0</v>
      </c>
      <c r="J12" s="58"/>
      <c r="K12" s="33">
        <f>('weitere nicht nutzbare Fläche'!M10)/10000</f>
        <v>0</v>
      </c>
      <c r="L12" s="58"/>
      <c r="M12" s="59">
        <v>0</v>
      </c>
      <c r="N12" s="59">
        <v>0</v>
      </c>
      <c r="O12" s="58"/>
      <c r="P12" s="94">
        <f t="shared" si="0"/>
        <v>0</v>
      </c>
      <c r="Q12" s="95">
        <f t="shared" si="1"/>
        <v>0</v>
      </c>
      <c r="R12" s="96">
        <f t="shared" si="2"/>
        <v>0</v>
      </c>
      <c r="S12" s="97">
        <f t="shared" si="3"/>
        <v>0</v>
      </c>
      <c r="T12" s="60"/>
    </row>
    <row r="13" spans="1:20" s="61" customFormat="1" ht="15">
      <c r="A13" s="57">
        <v>1</v>
      </c>
      <c r="B13" s="57">
        <v>1</v>
      </c>
      <c r="C13" s="57">
        <v>8</v>
      </c>
      <c r="D13" s="58"/>
      <c r="E13" s="57">
        <v>0</v>
      </c>
      <c r="F13" s="57">
        <v>0</v>
      </c>
      <c r="G13" s="57">
        <v>0</v>
      </c>
      <c r="H13" s="57">
        <v>0</v>
      </c>
      <c r="I13" s="57">
        <v>0</v>
      </c>
      <c r="J13" s="58"/>
      <c r="K13" s="33">
        <f>('weitere nicht nutzbare Fläche'!M11)/10000</f>
        <v>0</v>
      </c>
      <c r="L13" s="58"/>
      <c r="M13" s="59">
        <v>0</v>
      </c>
      <c r="N13" s="59">
        <v>0</v>
      </c>
      <c r="O13" s="58"/>
      <c r="P13" s="94">
        <f t="shared" si="0"/>
        <v>0</v>
      </c>
      <c r="Q13" s="95">
        <f t="shared" si="1"/>
        <v>0</v>
      </c>
      <c r="R13" s="96">
        <f t="shared" si="2"/>
        <v>0</v>
      </c>
      <c r="S13" s="97">
        <f t="shared" si="3"/>
        <v>0</v>
      </c>
      <c r="T13" s="60"/>
    </row>
    <row r="14" spans="1:20" s="61" customFormat="1" ht="15">
      <c r="A14" s="57">
        <v>1</v>
      </c>
      <c r="B14" s="57">
        <v>1</v>
      </c>
      <c r="C14" s="57">
        <v>9</v>
      </c>
      <c r="D14" s="58"/>
      <c r="E14" s="57">
        <v>0</v>
      </c>
      <c r="F14" s="57">
        <v>0</v>
      </c>
      <c r="G14" s="57">
        <v>0</v>
      </c>
      <c r="H14" s="57">
        <v>0</v>
      </c>
      <c r="I14" s="57">
        <v>0</v>
      </c>
      <c r="J14" s="58"/>
      <c r="K14" s="33">
        <f>('weitere nicht nutzbare Fläche'!M12)/10000</f>
        <v>0</v>
      </c>
      <c r="L14" s="58"/>
      <c r="M14" s="59">
        <v>0</v>
      </c>
      <c r="N14" s="59">
        <v>0</v>
      </c>
      <c r="O14" s="58"/>
      <c r="P14" s="94">
        <f t="shared" si="0"/>
        <v>0</v>
      </c>
      <c r="Q14" s="95">
        <f t="shared" si="1"/>
        <v>0</v>
      </c>
      <c r="R14" s="96">
        <f t="shared" si="2"/>
        <v>0</v>
      </c>
      <c r="S14" s="97">
        <f t="shared" si="3"/>
        <v>0</v>
      </c>
      <c r="T14" s="60"/>
    </row>
    <row r="15" spans="1:20" s="61" customFormat="1" ht="15">
      <c r="A15" s="57">
        <v>1</v>
      </c>
      <c r="B15" s="57">
        <v>1</v>
      </c>
      <c r="C15" s="57">
        <v>10</v>
      </c>
      <c r="D15" s="58"/>
      <c r="E15" s="57">
        <v>0</v>
      </c>
      <c r="F15" s="57">
        <v>0</v>
      </c>
      <c r="G15" s="57">
        <v>0</v>
      </c>
      <c r="H15" s="57">
        <v>0</v>
      </c>
      <c r="I15" s="57">
        <v>0</v>
      </c>
      <c r="J15" s="58"/>
      <c r="K15" s="33">
        <f>('weitere nicht nutzbare Fläche'!M13)/10000</f>
        <v>0</v>
      </c>
      <c r="L15" s="58"/>
      <c r="M15" s="59">
        <v>0</v>
      </c>
      <c r="N15" s="59">
        <v>0</v>
      </c>
      <c r="O15" s="58"/>
      <c r="P15" s="94">
        <v>0</v>
      </c>
      <c r="Q15" s="95">
        <f t="shared" si="1"/>
        <v>0</v>
      </c>
      <c r="R15" s="96">
        <f t="shared" si="2"/>
        <v>0</v>
      </c>
      <c r="S15" s="97">
        <f t="shared" si="3"/>
        <v>0</v>
      </c>
      <c r="T15" s="60"/>
    </row>
    <row r="16" spans="1:20" s="61" customFormat="1" ht="15">
      <c r="A16" s="57">
        <v>1</v>
      </c>
      <c r="B16" s="57">
        <v>1</v>
      </c>
      <c r="C16" s="57">
        <v>11</v>
      </c>
      <c r="D16" s="58"/>
      <c r="E16" s="57">
        <v>0</v>
      </c>
      <c r="F16" s="57">
        <v>0</v>
      </c>
      <c r="G16" s="57">
        <v>0</v>
      </c>
      <c r="H16" s="57">
        <v>0</v>
      </c>
      <c r="I16" s="57">
        <v>0</v>
      </c>
      <c r="J16" s="58"/>
      <c r="K16" s="33">
        <f>('weitere nicht nutzbare Fläche'!M14)/10000</f>
        <v>0</v>
      </c>
      <c r="L16" s="58"/>
      <c r="M16" s="59">
        <v>0</v>
      </c>
      <c r="N16" s="59">
        <v>0</v>
      </c>
      <c r="O16" s="58"/>
      <c r="P16" s="94">
        <f t="shared" si="0"/>
        <v>0</v>
      </c>
      <c r="Q16" s="95">
        <f t="shared" si="1"/>
        <v>0</v>
      </c>
      <c r="R16" s="96">
        <f t="shared" si="2"/>
        <v>0</v>
      </c>
      <c r="S16" s="97">
        <f t="shared" si="3"/>
        <v>0</v>
      </c>
      <c r="T16" s="60"/>
    </row>
    <row r="17" spans="1:20" s="61" customFormat="1" ht="15">
      <c r="A17" s="57">
        <v>1</v>
      </c>
      <c r="B17" s="57">
        <v>1</v>
      </c>
      <c r="C17" s="57">
        <v>12</v>
      </c>
      <c r="D17" s="58"/>
      <c r="E17" s="57">
        <v>0</v>
      </c>
      <c r="F17" s="57">
        <v>0</v>
      </c>
      <c r="G17" s="57">
        <v>0</v>
      </c>
      <c r="H17" s="57">
        <v>0</v>
      </c>
      <c r="I17" s="57">
        <v>0</v>
      </c>
      <c r="J17" s="58"/>
      <c r="K17" s="33">
        <f>('weitere nicht nutzbare Fläche'!M15)/10000</f>
        <v>0</v>
      </c>
      <c r="L17" s="58"/>
      <c r="M17" s="59">
        <v>0</v>
      </c>
      <c r="N17" s="59">
        <v>0</v>
      </c>
      <c r="O17" s="58"/>
      <c r="P17" s="94">
        <f t="shared" si="0"/>
        <v>0</v>
      </c>
      <c r="Q17" s="95">
        <f t="shared" si="1"/>
        <v>0</v>
      </c>
      <c r="R17" s="96">
        <f t="shared" si="2"/>
        <v>0</v>
      </c>
      <c r="S17" s="97">
        <f t="shared" si="3"/>
        <v>0</v>
      </c>
      <c r="T17" s="60"/>
    </row>
    <row r="18" spans="1:20" s="61" customFormat="1" ht="15">
      <c r="A18" s="57">
        <v>1</v>
      </c>
      <c r="B18" s="57">
        <v>1</v>
      </c>
      <c r="C18" s="57">
        <v>13</v>
      </c>
      <c r="D18" s="58"/>
      <c r="E18" s="57">
        <v>0</v>
      </c>
      <c r="F18" s="57">
        <v>0</v>
      </c>
      <c r="G18" s="57">
        <v>0</v>
      </c>
      <c r="H18" s="57">
        <v>0</v>
      </c>
      <c r="I18" s="57">
        <v>0</v>
      </c>
      <c r="J18" s="58"/>
      <c r="K18" s="33">
        <f>('weitere nicht nutzbare Fläche'!M16)/10000</f>
        <v>0</v>
      </c>
      <c r="L18" s="58"/>
      <c r="M18" s="59">
        <v>0</v>
      </c>
      <c r="N18" s="59">
        <v>0</v>
      </c>
      <c r="O18" s="58"/>
      <c r="P18" s="94">
        <f t="shared" si="0"/>
        <v>0</v>
      </c>
      <c r="Q18" s="95">
        <f t="shared" si="1"/>
        <v>0</v>
      </c>
      <c r="R18" s="96">
        <f t="shared" si="2"/>
        <v>0</v>
      </c>
      <c r="S18" s="97">
        <f t="shared" si="3"/>
        <v>0</v>
      </c>
      <c r="T18" s="60"/>
    </row>
    <row r="19" spans="1:20" s="61" customFormat="1" ht="15">
      <c r="A19" s="57">
        <v>1</v>
      </c>
      <c r="B19" s="57">
        <v>1</v>
      </c>
      <c r="C19" s="57">
        <v>14</v>
      </c>
      <c r="D19" s="58"/>
      <c r="E19" s="57">
        <v>0</v>
      </c>
      <c r="F19" s="57">
        <v>0</v>
      </c>
      <c r="G19" s="57">
        <v>0</v>
      </c>
      <c r="H19" s="57">
        <v>0</v>
      </c>
      <c r="I19" s="57">
        <v>0</v>
      </c>
      <c r="J19" s="58"/>
      <c r="K19" s="33">
        <f>('weitere nicht nutzbare Fläche'!M17)/10000</f>
        <v>0</v>
      </c>
      <c r="L19" s="58"/>
      <c r="M19" s="59">
        <v>0</v>
      </c>
      <c r="N19" s="59">
        <v>0</v>
      </c>
      <c r="O19" s="58"/>
      <c r="P19" s="94">
        <f t="shared" si="0"/>
        <v>0</v>
      </c>
      <c r="Q19" s="95">
        <f t="shared" si="1"/>
        <v>0</v>
      </c>
      <c r="R19" s="96">
        <f t="shared" si="2"/>
        <v>0</v>
      </c>
      <c r="S19" s="97">
        <f t="shared" si="3"/>
        <v>0</v>
      </c>
      <c r="T19" s="60"/>
    </row>
    <row r="20" spans="1:20" s="61" customFormat="1" ht="15">
      <c r="A20" s="57">
        <v>1</v>
      </c>
      <c r="B20" s="57">
        <v>1</v>
      </c>
      <c r="C20" s="57">
        <v>15</v>
      </c>
      <c r="D20" s="58"/>
      <c r="E20" s="57">
        <v>0</v>
      </c>
      <c r="F20" s="57">
        <v>0</v>
      </c>
      <c r="G20" s="57">
        <v>0</v>
      </c>
      <c r="H20" s="57">
        <v>0</v>
      </c>
      <c r="I20" s="57">
        <v>0</v>
      </c>
      <c r="J20" s="58"/>
      <c r="K20" s="33">
        <f>('weitere nicht nutzbare Fläche'!M18)/10000</f>
        <v>0</v>
      </c>
      <c r="L20" s="58"/>
      <c r="M20" s="59">
        <v>0</v>
      </c>
      <c r="N20" s="59">
        <v>0</v>
      </c>
      <c r="O20" s="58"/>
      <c r="P20" s="94">
        <f t="shared" si="0"/>
        <v>0</v>
      </c>
      <c r="Q20" s="95">
        <f t="shared" si="1"/>
        <v>0</v>
      </c>
      <c r="R20" s="96">
        <f t="shared" si="2"/>
        <v>0</v>
      </c>
      <c r="S20" s="97">
        <f t="shared" si="3"/>
        <v>0</v>
      </c>
      <c r="T20" s="60"/>
    </row>
    <row r="21" spans="1:20" s="61" customFormat="1" ht="15">
      <c r="A21" s="57">
        <v>1</v>
      </c>
      <c r="B21" s="57">
        <v>1</v>
      </c>
      <c r="C21" s="57">
        <v>16</v>
      </c>
      <c r="D21" s="58"/>
      <c r="E21" s="57">
        <v>0</v>
      </c>
      <c r="F21" s="57">
        <v>0</v>
      </c>
      <c r="G21" s="57">
        <v>0</v>
      </c>
      <c r="H21" s="57">
        <v>0</v>
      </c>
      <c r="I21" s="57">
        <v>0</v>
      </c>
      <c r="J21" s="58"/>
      <c r="K21" s="33">
        <f>('weitere nicht nutzbare Fläche'!M19)/10000</f>
        <v>0</v>
      </c>
      <c r="L21" s="58"/>
      <c r="M21" s="59">
        <v>0</v>
      </c>
      <c r="N21" s="59">
        <v>0</v>
      </c>
      <c r="O21" s="58"/>
      <c r="P21" s="94">
        <f t="shared" si="0"/>
        <v>0</v>
      </c>
      <c r="Q21" s="95">
        <f t="shared" si="1"/>
        <v>0</v>
      </c>
      <c r="R21" s="96">
        <f t="shared" si="2"/>
        <v>0</v>
      </c>
      <c r="S21" s="97">
        <f t="shared" si="3"/>
        <v>0</v>
      </c>
      <c r="T21" s="60"/>
    </row>
    <row r="22" spans="1:20" s="61" customFormat="1" ht="15">
      <c r="A22" s="57">
        <v>1</v>
      </c>
      <c r="B22" s="57">
        <v>1</v>
      </c>
      <c r="C22" s="57">
        <v>17</v>
      </c>
      <c r="D22" s="58"/>
      <c r="E22" s="57">
        <v>0</v>
      </c>
      <c r="F22" s="57">
        <v>0</v>
      </c>
      <c r="G22" s="57">
        <v>0</v>
      </c>
      <c r="H22" s="57">
        <v>0</v>
      </c>
      <c r="I22" s="57">
        <v>0</v>
      </c>
      <c r="J22" s="58"/>
      <c r="K22" s="33">
        <f>('weitere nicht nutzbare Fläche'!M20)/10000</f>
        <v>0</v>
      </c>
      <c r="L22" s="58"/>
      <c r="M22" s="59">
        <v>0</v>
      </c>
      <c r="N22" s="59">
        <v>0</v>
      </c>
      <c r="O22" s="58"/>
      <c r="P22" s="94">
        <f t="shared" si="0"/>
        <v>0</v>
      </c>
      <c r="Q22" s="95">
        <f t="shared" si="1"/>
        <v>0</v>
      </c>
      <c r="R22" s="96">
        <f t="shared" si="2"/>
        <v>0</v>
      </c>
      <c r="S22" s="97">
        <f t="shared" si="3"/>
        <v>0</v>
      </c>
      <c r="T22" s="60"/>
    </row>
    <row r="23" spans="1:20" s="61" customFormat="1" ht="15">
      <c r="A23" s="57">
        <v>1</v>
      </c>
      <c r="B23" s="57">
        <v>1</v>
      </c>
      <c r="C23" s="57">
        <v>18</v>
      </c>
      <c r="D23" s="58"/>
      <c r="E23" s="57">
        <v>0</v>
      </c>
      <c r="F23" s="57">
        <v>0</v>
      </c>
      <c r="G23" s="57">
        <v>0</v>
      </c>
      <c r="H23" s="57">
        <v>0</v>
      </c>
      <c r="I23" s="57">
        <v>0</v>
      </c>
      <c r="J23" s="58"/>
      <c r="K23" s="33">
        <f>('weitere nicht nutzbare Fläche'!M21)/10000</f>
        <v>0</v>
      </c>
      <c r="L23" s="58"/>
      <c r="M23" s="59">
        <v>0</v>
      </c>
      <c r="N23" s="59">
        <v>0</v>
      </c>
      <c r="O23" s="58"/>
      <c r="P23" s="94">
        <f>(E23*F23)/10000</f>
        <v>0</v>
      </c>
      <c r="Q23" s="95">
        <f t="shared" si="1"/>
        <v>0</v>
      </c>
      <c r="R23" s="96">
        <f t="shared" si="2"/>
        <v>0</v>
      </c>
      <c r="S23" s="97">
        <f t="shared" si="3"/>
        <v>0</v>
      </c>
      <c r="T23" s="60"/>
    </row>
    <row r="24" spans="1:20" s="61" customFormat="1" ht="15">
      <c r="A24" s="57">
        <v>1</v>
      </c>
      <c r="B24" s="57">
        <v>1</v>
      </c>
      <c r="C24" s="57">
        <v>19</v>
      </c>
      <c r="D24" s="58"/>
      <c r="E24" s="57">
        <v>0</v>
      </c>
      <c r="F24" s="57">
        <v>0</v>
      </c>
      <c r="G24" s="57">
        <v>0</v>
      </c>
      <c r="H24" s="57">
        <v>0</v>
      </c>
      <c r="I24" s="57">
        <v>0</v>
      </c>
      <c r="J24" s="58"/>
      <c r="K24" s="33">
        <f>('weitere nicht nutzbare Fläche'!M22)/10000</f>
        <v>0</v>
      </c>
      <c r="L24" s="58"/>
      <c r="M24" s="59">
        <v>0</v>
      </c>
      <c r="N24" s="59">
        <v>0</v>
      </c>
      <c r="O24" s="58"/>
      <c r="P24" s="94">
        <f t="shared" si="0"/>
        <v>0</v>
      </c>
      <c r="Q24" s="95">
        <f t="shared" si="1"/>
        <v>0</v>
      </c>
      <c r="R24" s="96">
        <f t="shared" si="2"/>
        <v>0</v>
      </c>
      <c r="S24" s="97">
        <f t="shared" si="3"/>
        <v>0</v>
      </c>
      <c r="T24" s="60"/>
    </row>
    <row r="25" s="61" customFormat="1" ht="15">
      <c r="T25" s="60"/>
    </row>
    <row r="26" s="61" customFormat="1" ht="15">
      <c r="T26" s="60"/>
    </row>
    <row r="27" s="61" customFormat="1" ht="15"/>
    <row r="28" s="61" customFormat="1" ht="15"/>
    <row r="29" s="61" customFormat="1" ht="15"/>
    <row r="30" s="61" customFormat="1" ht="15"/>
    <row r="31" s="61" customFormat="1" ht="15"/>
    <row r="32" s="61" customFormat="1" ht="15"/>
    <row r="33" s="61" customFormat="1" ht="15"/>
    <row r="34" s="61" customFormat="1" ht="15"/>
    <row r="35" s="61" customFormat="1" ht="15"/>
    <row r="36" s="61" customFormat="1" ht="15"/>
    <row r="37" s="61" customFormat="1" ht="15"/>
    <row r="38" s="61" customFormat="1" ht="15">
      <c r="K38" s="62"/>
    </row>
    <row r="39" s="61" customFormat="1" ht="15">
      <c r="K39" s="62"/>
    </row>
    <row r="40" s="61" customFormat="1" ht="15">
      <c r="K40" s="62"/>
    </row>
    <row r="41" s="61" customFormat="1" ht="15">
      <c r="K41" s="62"/>
    </row>
    <row r="42" ht="15">
      <c r="K42" s="62"/>
    </row>
    <row r="43" ht="15">
      <c r="K43" s="62"/>
    </row>
    <row r="44" ht="15">
      <c r="K44" s="27"/>
    </row>
    <row r="45" ht="15">
      <c r="K45" s="27"/>
    </row>
    <row r="46" ht="15">
      <c r="K46" s="27"/>
    </row>
    <row r="47" ht="15">
      <c r="K47" s="27"/>
    </row>
    <row r="48" ht="15">
      <c r="K48" s="27"/>
    </row>
    <row r="49" ht="15">
      <c r="K49" s="27"/>
    </row>
    <row r="50" ht="15">
      <c r="K50" s="27"/>
    </row>
    <row r="51" ht="15">
      <c r="K51" s="27"/>
    </row>
    <row r="52" ht="15">
      <c r="K52" s="27"/>
    </row>
    <row r="53" ht="15">
      <c r="K53" s="27"/>
    </row>
    <row r="54" ht="15">
      <c r="K54" s="27"/>
    </row>
    <row r="55" ht="15">
      <c r="K55" s="27"/>
    </row>
    <row r="56" ht="15">
      <c r="K56" s="27"/>
    </row>
    <row r="57" ht="15">
      <c r="K57" s="27"/>
    </row>
    <row r="58" ht="15">
      <c r="K58" s="27"/>
    </row>
  </sheetData>
  <sheetProtection algorithmName="SHA-512" hashValue="jFSes34xkVpMGJ0U8bMJnpC57TJTUFJinzqBHPTenr7tNF55q511mgRki810rPXhTAO9LJfDI8hSJWjT4JckvA==" saltValue="MW7Ix3/gvi6zuJCZRFQ8hQ==" spinCount="100000"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40E7-4ADB-4CF9-A8A7-688E8A196999}">
  <dimension ref="A1:X35"/>
  <sheetViews>
    <sheetView workbookViewId="0" topLeftCell="A1">
      <selection activeCell="N9" sqref="I1:N9"/>
    </sheetView>
  </sheetViews>
  <sheetFormatPr defaultColWidth="9.140625" defaultRowHeight="15"/>
  <cols>
    <col min="1" max="1" width="6.421875" style="0" customWidth="1"/>
    <col min="2" max="2" width="6.00390625" style="0" customWidth="1"/>
    <col min="6" max="6" width="7.140625" style="0" customWidth="1"/>
  </cols>
  <sheetData>
    <row r="1" spans="4:24" ht="15">
      <c r="D1" s="2"/>
      <c r="E1" s="2"/>
      <c r="I1" s="4" t="s">
        <v>1</v>
      </c>
      <c r="X1" s="1"/>
    </row>
    <row r="2" spans="4:24" ht="15">
      <c r="D2" s="2"/>
      <c r="E2" s="2"/>
      <c r="I2" s="4" t="s">
        <v>27</v>
      </c>
      <c r="J2" s="4" t="s">
        <v>2</v>
      </c>
      <c r="N2" s="5" t="s">
        <v>3</v>
      </c>
      <c r="X2" s="1"/>
    </row>
    <row r="3" spans="4:24" ht="15">
      <c r="D3" s="2"/>
      <c r="E3" s="2"/>
      <c r="I3" t="s">
        <v>4</v>
      </c>
      <c r="J3" t="s">
        <v>5</v>
      </c>
      <c r="N3">
        <v>0.15</v>
      </c>
      <c r="X3" s="1"/>
    </row>
    <row r="4" spans="4:24" ht="15">
      <c r="D4" s="2"/>
      <c r="E4" s="2"/>
      <c r="I4" t="s">
        <v>6</v>
      </c>
      <c r="J4" t="s">
        <v>7</v>
      </c>
      <c r="N4">
        <v>0.2</v>
      </c>
      <c r="X4" s="1"/>
    </row>
    <row r="5" spans="4:24" ht="15">
      <c r="D5" s="2"/>
      <c r="E5" s="2"/>
      <c r="I5" t="s">
        <v>8</v>
      </c>
      <c r="J5" t="s">
        <v>9</v>
      </c>
      <c r="N5">
        <v>0.3</v>
      </c>
      <c r="X5" s="1"/>
    </row>
    <row r="6" spans="4:24" ht="15">
      <c r="D6" s="2"/>
      <c r="E6" s="2"/>
      <c r="I6" t="s">
        <v>10</v>
      </c>
      <c r="J6" t="s">
        <v>11</v>
      </c>
      <c r="N6">
        <v>0.4</v>
      </c>
      <c r="X6" s="1"/>
    </row>
    <row r="7" spans="4:24" ht="15">
      <c r="D7" s="2"/>
      <c r="E7" s="2"/>
      <c r="I7" t="s">
        <v>12</v>
      </c>
      <c r="J7" t="s">
        <v>13</v>
      </c>
      <c r="N7">
        <v>0.55</v>
      </c>
      <c r="X7" s="1"/>
    </row>
    <row r="8" spans="4:24" ht="15">
      <c r="D8" s="2"/>
      <c r="E8" s="2"/>
      <c r="I8" t="s">
        <v>14</v>
      </c>
      <c r="J8" t="s">
        <v>15</v>
      </c>
      <c r="N8">
        <v>0.65</v>
      </c>
      <c r="X8" s="1"/>
    </row>
    <row r="9" spans="4:24" ht="15">
      <c r="D9" s="2"/>
      <c r="E9" s="2"/>
      <c r="I9" t="s">
        <v>16</v>
      </c>
      <c r="J9" t="s">
        <v>17</v>
      </c>
      <c r="N9">
        <v>1</v>
      </c>
      <c r="X9" s="1"/>
    </row>
    <row r="10" spans="4:24" ht="15" customHeight="1">
      <c r="D10" s="2"/>
      <c r="E10" s="2"/>
      <c r="M10" s="7"/>
      <c r="X10" s="1"/>
    </row>
    <row r="11" spans="4:24" ht="15">
      <c r="D11" s="2"/>
      <c r="E11" s="2"/>
      <c r="X11" s="1" t="s">
        <v>18</v>
      </c>
    </row>
    <row r="12" spans="4:24" ht="15">
      <c r="D12" s="2" t="s">
        <v>19</v>
      </c>
      <c r="E12" s="2" t="s">
        <v>19</v>
      </c>
      <c r="G12" t="s">
        <v>20</v>
      </c>
      <c r="P12" s="4" t="s">
        <v>27</v>
      </c>
      <c r="Q12" s="4" t="s">
        <v>27</v>
      </c>
      <c r="R12" s="4" t="s">
        <v>27</v>
      </c>
      <c r="S12" s="4" t="s">
        <v>27</v>
      </c>
      <c r="T12" s="4" t="s">
        <v>27</v>
      </c>
      <c r="U12" s="4" t="s">
        <v>27</v>
      </c>
      <c r="V12" s="4" t="s">
        <v>27</v>
      </c>
      <c r="X12" s="1" t="s">
        <v>21</v>
      </c>
    </row>
    <row r="13" spans="1:24" ht="15">
      <c r="A13" t="str">
        <f>Bodenfläche!A2</f>
        <v>Stall</v>
      </c>
      <c r="B13" t="str">
        <f>Bodenfläche!B2</f>
        <v>Abteil</v>
      </c>
      <c r="C13" t="str">
        <f>Bodenfläche!C2</f>
        <v>Bucht</v>
      </c>
      <c r="D13" s="2" t="s">
        <v>22</v>
      </c>
      <c r="E13" s="2" t="s">
        <v>23</v>
      </c>
      <c r="F13" t="s">
        <v>38</v>
      </c>
      <c r="G13" t="s">
        <v>24</v>
      </c>
      <c r="I13">
        <v>10</v>
      </c>
      <c r="J13">
        <v>20</v>
      </c>
      <c r="K13">
        <v>30</v>
      </c>
      <c r="L13">
        <v>50</v>
      </c>
      <c r="M13">
        <v>85</v>
      </c>
      <c r="N13">
        <v>110</v>
      </c>
      <c r="P13" s="4" t="s">
        <v>4</v>
      </c>
      <c r="Q13" s="4" t="s">
        <v>6</v>
      </c>
      <c r="R13" s="4" t="s">
        <v>8</v>
      </c>
      <c r="S13" s="4" t="s">
        <v>10</v>
      </c>
      <c r="T13" s="4" t="s">
        <v>12</v>
      </c>
      <c r="U13" s="4" t="s">
        <v>14</v>
      </c>
      <c r="V13" s="4" t="s">
        <v>25</v>
      </c>
      <c r="X13" s="1" t="s">
        <v>26</v>
      </c>
    </row>
    <row r="14" spans="1:24" ht="15">
      <c r="A14">
        <f>Bodenfläche!A4</f>
        <v>0</v>
      </c>
      <c r="B14">
        <f>Bodenfläche!B4</f>
        <v>0</v>
      </c>
      <c r="C14">
        <f>Bodenfläche!C4</f>
        <v>0</v>
      </c>
      <c r="D14" s="2">
        <f>Bodenfläche!M4</f>
        <v>0</v>
      </c>
      <c r="E14" s="2">
        <f>Bodenfläche!N4</f>
        <v>0</v>
      </c>
      <c r="F14" t="e">
        <f>IF(NOT(Bodenfläche!Q4&lt;Bodenfläche!#REF!),Bodenfläche!Q4,Bodenfläche!#REF!)</f>
        <v>#REF!</v>
      </c>
      <c r="G14" s="8">
        <f aca="true" t="shared" si="0" ref="G14:G15">(E14-D14)/6</f>
        <v>0</v>
      </c>
      <c r="I14" s="9" t="e">
        <f aca="true" t="shared" si="1" ref="I14:N14">_xlfn.NORM.DIST((I$13-0.0001),$F14,$G14,0.9)</f>
        <v>#REF!</v>
      </c>
      <c r="J14" s="9" t="e">
        <f t="shared" si="1"/>
        <v>#REF!</v>
      </c>
      <c r="K14" s="9" t="e">
        <f t="shared" si="1"/>
        <v>#REF!</v>
      </c>
      <c r="L14" s="9" t="e">
        <f t="shared" si="1"/>
        <v>#REF!</v>
      </c>
      <c r="M14" s="9" t="e">
        <f t="shared" si="1"/>
        <v>#REF!</v>
      </c>
      <c r="N14" s="9" t="e">
        <f t="shared" si="1"/>
        <v>#REF!</v>
      </c>
      <c r="O14" s="9"/>
      <c r="P14" s="10" t="e">
        <f aca="true" t="shared" si="2" ref="P14:P15">I14</f>
        <v>#REF!</v>
      </c>
      <c r="Q14" s="10" t="e">
        <f aca="true" t="shared" si="3" ref="Q14:U15">J14-I14</f>
        <v>#REF!</v>
      </c>
      <c r="R14" s="10" t="e">
        <f t="shared" si="3"/>
        <v>#REF!</v>
      </c>
      <c r="S14" s="10" t="e">
        <f t="shared" si="3"/>
        <v>#REF!</v>
      </c>
      <c r="T14" s="10" t="e">
        <f t="shared" si="3"/>
        <v>#REF!</v>
      </c>
      <c r="U14" s="10" t="e">
        <f t="shared" si="3"/>
        <v>#REF!</v>
      </c>
      <c r="V14" s="10" t="e">
        <f aca="true" t="shared" si="4" ref="V14:V15">1-N14</f>
        <v>#REF!</v>
      </c>
      <c r="X14" s="11" t="e">
        <f aca="true" t="shared" si="5" ref="X14:X15">P14*$N$3+Q14*$N$4+R14*$N$5+S14*$N$6+T14*$N$7+U14*$N$8+V14*$N$9</f>
        <v>#REF!</v>
      </c>
    </row>
    <row r="15" spans="1:24" ht="15">
      <c r="A15">
        <f>Bodenfläche!A6</f>
        <v>1</v>
      </c>
      <c r="B15">
        <f>Bodenfläche!B6</f>
        <v>1</v>
      </c>
      <c r="C15">
        <f>Bodenfläche!C6</f>
        <v>1</v>
      </c>
      <c r="D15" s="2">
        <f>Bodenfläche!M6</f>
        <v>0</v>
      </c>
      <c r="E15" s="2">
        <f>Bodenfläche!N6</f>
        <v>0</v>
      </c>
      <c r="F15" t="e">
        <f>IF(NOT(Bodenfläche!Q6&lt;Bodenfläche!#REF!),Bodenfläche!Q6,Bodenfläche!#REF!)</f>
        <v>#REF!</v>
      </c>
      <c r="G15" s="8">
        <f t="shared" si="0"/>
        <v>0</v>
      </c>
      <c r="I15" s="9" t="e">
        <f aca="true" t="shared" si="6" ref="I15:N30">_xlfn.NORM.DIST((I$13-0.0001),$F15,$G15,0.9)</f>
        <v>#REF!</v>
      </c>
      <c r="J15" s="9" t="e">
        <f t="shared" si="6"/>
        <v>#REF!</v>
      </c>
      <c r="K15" s="9" t="e">
        <f t="shared" si="6"/>
        <v>#REF!</v>
      </c>
      <c r="L15" s="9" t="e">
        <f t="shared" si="6"/>
        <v>#REF!</v>
      </c>
      <c r="M15" s="9" t="e">
        <f t="shared" si="6"/>
        <v>#REF!</v>
      </c>
      <c r="N15" s="9" t="e">
        <f t="shared" si="6"/>
        <v>#REF!</v>
      </c>
      <c r="O15" s="9"/>
      <c r="P15" s="10" t="e">
        <f t="shared" si="2"/>
        <v>#REF!</v>
      </c>
      <c r="Q15" s="10" t="e">
        <f t="shared" si="3"/>
        <v>#REF!</v>
      </c>
      <c r="R15" s="10" t="e">
        <f t="shared" si="3"/>
        <v>#REF!</v>
      </c>
      <c r="S15" s="10" t="e">
        <f t="shared" si="3"/>
        <v>#REF!</v>
      </c>
      <c r="T15" s="10" t="e">
        <f t="shared" si="3"/>
        <v>#REF!</v>
      </c>
      <c r="U15" s="10" t="e">
        <f t="shared" si="3"/>
        <v>#REF!</v>
      </c>
      <c r="V15" s="10" t="e">
        <f t="shared" si="4"/>
        <v>#REF!</v>
      </c>
      <c r="X15" s="11" t="e">
        <f t="shared" si="5"/>
        <v>#REF!</v>
      </c>
    </row>
    <row r="16" spans="1:24" ht="15">
      <c r="A16">
        <f>Bodenfläche!A7</f>
        <v>1</v>
      </c>
      <c r="B16">
        <f>Bodenfläche!B7</f>
        <v>1</v>
      </c>
      <c r="C16">
        <f>Bodenfläche!C7</f>
        <v>2</v>
      </c>
      <c r="D16" s="2">
        <f>Bodenfläche!M7</f>
        <v>0</v>
      </c>
      <c r="E16" s="2">
        <f>Bodenfläche!N7</f>
        <v>0</v>
      </c>
      <c r="F16" t="e">
        <f>IF(NOT(Bodenfläche!Q7&lt;Bodenfläche!#REF!),Bodenfläche!Q7,Bodenfläche!#REF!)</f>
        <v>#REF!</v>
      </c>
      <c r="G16" s="8">
        <f aca="true" t="shared" si="7" ref="G16:G23">(E16-D16)/6</f>
        <v>0</v>
      </c>
      <c r="I16" s="9" t="e">
        <f t="shared" si="6"/>
        <v>#REF!</v>
      </c>
      <c r="J16" s="9" t="e">
        <f t="shared" si="6"/>
        <v>#REF!</v>
      </c>
      <c r="K16" s="9" t="e">
        <f t="shared" si="6"/>
        <v>#REF!</v>
      </c>
      <c r="L16" s="9" t="e">
        <f t="shared" si="6"/>
        <v>#REF!</v>
      </c>
      <c r="M16" s="9" t="e">
        <f t="shared" si="6"/>
        <v>#REF!</v>
      </c>
      <c r="N16" s="9" t="e">
        <f t="shared" si="6"/>
        <v>#REF!</v>
      </c>
      <c r="O16" s="9"/>
      <c r="P16" s="10" t="e">
        <f aca="true" t="shared" si="8" ref="P16:P17">I16</f>
        <v>#REF!</v>
      </c>
      <c r="Q16" s="10" t="e">
        <f aca="true" t="shared" si="9" ref="Q16:Q17">J16-I16</f>
        <v>#REF!</v>
      </c>
      <c r="R16" s="10" t="e">
        <f aca="true" t="shared" si="10" ref="R16:R17">K16-J16</f>
        <v>#REF!</v>
      </c>
      <c r="S16" s="10" t="e">
        <f aca="true" t="shared" si="11" ref="S16:S17">L16-K16</f>
        <v>#REF!</v>
      </c>
      <c r="T16" s="10" t="e">
        <f aca="true" t="shared" si="12" ref="T16:T17">M16-L16</f>
        <v>#REF!</v>
      </c>
      <c r="U16" s="10" t="e">
        <f aca="true" t="shared" si="13" ref="U16:U17">N16-M16</f>
        <v>#REF!</v>
      </c>
      <c r="V16" s="10" t="e">
        <f aca="true" t="shared" si="14" ref="V16:V17">1-N16</f>
        <v>#REF!</v>
      </c>
      <c r="X16" s="11" t="e">
        <f aca="true" t="shared" si="15" ref="X16:X17">P16*$N$3+Q16*$N$4+R16*$N$5+S16*$N$6+T16*$N$7+U16*$N$8+V16*$N$9</f>
        <v>#REF!</v>
      </c>
    </row>
    <row r="17" spans="1:24" ht="15">
      <c r="A17">
        <f>Bodenfläche!A8</f>
        <v>1</v>
      </c>
      <c r="B17">
        <f>Bodenfläche!B8</f>
        <v>1</v>
      </c>
      <c r="C17">
        <f>Bodenfläche!C8</f>
        <v>3</v>
      </c>
      <c r="D17" s="2">
        <f>Bodenfläche!M8</f>
        <v>0</v>
      </c>
      <c r="E17" s="2">
        <f>Bodenfläche!N8</f>
        <v>0</v>
      </c>
      <c r="F17" t="e">
        <f>IF(NOT(Bodenfläche!Q8&lt;Bodenfläche!#REF!),Bodenfläche!Q8,Bodenfläche!#REF!)</f>
        <v>#REF!</v>
      </c>
      <c r="G17" s="8">
        <f t="shared" si="7"/>
        <v>0</v>
      </c>
      <c r="I17" s="9" t="e">
        <f t="shared" si="6"/>
        <v>#REF!</v>
      </c>
      <c r="J17" s="9" t="e">
        <f t="shared" si="6"/>
        <v>#REF!</v>
      </c>
      <c r="K17" s="9" t="e">
        <f t="shared" si="6"/>
        <v>#REF!</v>
      </c>
      <c r="L17" s="9" t="e">
        <f t="shared" si="6"/>
        <v>#REF!</v>
      </c>
      <c r="M17" s="9" t="e">
        <f t="shared" si="6"/>
        <v>#REF!</v>
      </c>
      <c r="N17" s="9" t="e">
        <f t="shared" si="6"/>
        <v>#REF!</v>
      </c>
      <c r="O17" s="9"/>
      <c r="P17" s="10" t="e">
        <f t="shared" si="8"/>
        <v>#REF!</v>
      </c>
      <c r="Q17" s="10" t="e">
        <f t="shared" si="9"/>
        <v>#REF!</v>
      </c>
      <c r="R17" s="10" t="e">
        <f t="shared" si="10"/>
        <v>#REF!</v>
      </c>
      <c r="S17" s="10" t="e">
        <f t="shared" si="11"/>
        <v>#REF!</v>
      </c>
      <c r="T17" s="10" t="e">
        <f t="shared" si="12"/>
        <v>#REF!</v>
      </c>
      <c r="U17" s="10" t="e">
        <f t="shared" si="13"/>
        <v>#REF!</v>
      </c>
      <c r="V17" s="10" t="e">
        <f t="shared" si="14"/>
        <v>#REF!</v>
      </c>
      <c r="X17" s="11" t="e">
        <f t="shared" si="15"/>
        <v>#REF!</v>
      </c>
    </row>
    <row r="18" spans="1:24" ht="15">
      <c r="A18">
        <f>Bodenfläche!A9</f>
        <v>1</v>
      </c>
      <c r="B18">
        <f>Bodenfläche!B9</f>
        <v>1</v>
      </c>
      <c r="C18">
        <f>Bodenfläche!C9</f>
        <v>4</v>
      </c>
      <c r="D18" s="2">
        <f>Bodenfläche!M9</f>
        <v>0</v>
      </c>
      <c r="E18" s="2">
        <f>Bodenfläche!N9</f>
        <v>0</v>
      </c>
      <c r="F18" t="e">
        <f>IF(NOT(Bodenfläche!Q9&lt;Bodenfläche!#REF!),Bodenfläche!Q9,Bodenfläche!#REF!)</f>
        <v>#REF!</v>
      </c>
      <c r="G18" s="8">
        <f t="shared" si="7"/>
        <v>0</v>
      </c>
      <c r="I18" s="9" t="e">
        <f t="shared" si="6"/>
        <v>#REF!</v>
      </c>
      <c r="J18" s="9" t="e">
        <f t="shared" si="6"/>
        <v>#REF!</v>
      </c>
      <c r="K18" s="9" t="e">
        <f t="shared" si="6"/>
        <v>#REF!</v>
      </c>
      <c r="L18" s="9" t="e">
        <f t="shared" si="6"/>
        <v>#REF!</v>
      </c>
      <c r="M18" s="9" t="e">
        <f t="shared" si="6"/>
        <v>#REF!</v>
      </c>
      <c r="N18" s="9" t="e">
        <f t="shared" si="6"/>
        <v>#REF!</v>
      </c>
      <c r="O18" s="9"/>
      <c r="P18" s="10" t="e">
        <f aca="true" t="shared" si="16" ref="P18:P23">I18</f>
        <v>#REF!</v>
      </c>
      <c r="Q18" s="10" t="e">
        <f aca="true" t="shared" si="17" ref="Q18:Q23">J18-I18</f>
        <v>#REF!</v>
      </c>
      <c r="R18" s="10" t="e">
        <f aca="true" t="shared" si="18" ref="R18:R23">K18-J18</f>
        <v>#REF!</v>
      </c>
      <c r="S18" s="10" t="e">
        <f aca="true" t="shared" si="19" ref="S18:S23">L18-K18</f>
        <v>#REF!</v>
      </c>
      <c r="T18" s="10" t="e">
        <f aca="true" t="shared" si="20" ref="T18:T23">M18-L18</f>
        <v>#REF!</v>
      </c>
      <c r="U18" s="10" t="e">
        <f aca="true" t="shared" si="21" ref="U18:U23">N18-M18</f>
        <v>#REF!</v>
      </c>
      <c r="V18" s="10" t="e">
        <f aca="true" t="shared" si="22" ref="V18:V23">1-N18</f>
        <v>#REF!</v>
      </c>
      <c r="X18" s="11" t="e">
        <f aca="true" t="shared" si="23" ref="X18:X23">P18*$N$3+Q18*$N$4+R18*$N$5+S18*$N$6+T18*$N$7+U18*$N$8+V18*$N$9</f>
        <v>#REF!</v>
      </c>
    </row>
    <row r="19" spans="1:24" ht="15">
      <c r="A19">
        <f>Bodenfläche!A10</f>
        <v>1</v>
      </c>
      <c r="B19">
        <f>Bodenfläche!B10</f>
        <v>1</v>
      </c>
      <c r="C19">
        <f>Bodenfläche!C10</f>
        <v>5</v>
      </c>
      <c r="D19" s="2">
        <f>Bodenfläche!M10</f>
        <v>0</v>
      </c>
      <c r="E19" s="2">
        <f>Bodenfläche!N10</f>
        <v>0</v>
      </c>
      <c r="F19" t="e">
        <f>IF(NOT(Bodenfläche!Q10&lt;Bodenfläche!#REF!),Bodenfläche!Q10,Bodenfläche!#REF!)</f>
        <v>#REF!</v>
      </c>
      <c r="G19" s="8">
        <f t="shared" si="7"/>
        <v>0</v>
      </c>
      <c r="I19" s="9" t="e">
        <f t="shared" si="6"/>
        <v>#REF!</v>
      </c>
      <c r="J19" s="9" t="e">
        <f t="shared" si="6"/>
        <v>#REF!</v>
      </c>
      <c r="K19" s="9" t="e">
        <f t="shared" si="6"/>
        <v>#REF!</v>
      </c>
      <c r="L19" s="9" t="e">
        <f t="shared" si="6"/>
        <v>#REF!</v>
      </c>
      <c r="M19" s="9" t="e">
        <f t="shared" si="6"/>
        <v>#REF!</v>
      </c>
      <c r="N19" s="9" t="e">
        <f t="shared" si="6"/>
        <v>#REF!</v>
      </c>
      <c r="O19" s="9"/>
      <c r="P19" s="10" t="e">
        <f t="shared" si="16"/>
        <v>#REF!</v>
      </c>
      <c r="Q19" s="10" t="e">
        <f t="shared" si="17"/>
        <v>#REF!</v>
      </c>
      <c r="R19" s="10" t="e">
        <f t="shared" si="18"/>
        <v>#REF!</v>
      </c>
      <c r="S19" s="10" t="e">
        <f t="shared" si="19"/>
        <v>#REF!</v>
      </c>
      <c r="T19" s="10" t="e">
        <f t="shared" si="20"/>
        <v>#REF!</v>
      </c>
      <c r="U19" s="10" t="e">
        <f t="shared" si="21"/>
        <v>#REF!</v>
      </c>
      <c r="V19" s="10" t="e">
        <f t="shared" si="22"/>
        <v>#REF!</v>
      </c>
      <c r="X19" s="11" t="e">
        <f t="shared" si="23"/>
        <v>#REF!</v>
      </c>
    </row>
    <row r="20" spans="1:24" ht="15">
      <c r="A20">
        <f>Bodenfläche!A11</f>
        <v>1</v>
      </c>
      <c r="B20">
        <f>Bodenfläche!B11</f>
        <v>1</v>
      </c>
      <c r="C20">
        <f>Bodenfläche!C11</f>
        <v>6</v>
      </c>
      <c r="D20" s="2">
        <f>Bodenfläche!M11</f>
        <v>0</v>
      </c>
      <c r="E20" s="2">
        <f>Bodenfläche!N11</f>
        <v>0</v>
      </c>
      <c r="F20" t="e">
        <f>IF(NOT(Bodenfläche!Q11&lt;Bodenfläche!#REF!),Bodenfläche!Q11,Bodenfläche!#REF!)</f>
        <v>#REF!</v>
      </c>
      <c r="G20" s="8">
        <f t="shared" si="7"/>
        <v>0</v>
      </c>
      <c r="I20" s="9" t="e">
        <f t="shared" si="6"/>
        <v>#REF!</v>
      </c>
      <c r="J20" s="9" t="e">
        <f t="shared" si="6"/>
        <v>#REF!</v>
      </c>
      <c r="K20" s="9" t="e">
        <f t="shared" si="6"/>
        <v>#REF!</v>
      </c>
      <c r="L20" s="9" t="e">
        <f t="shared" si="6"/>
        <v>#REF!</v>
      </c>
      <c r="M20" s="9" t="e">
        <f t="shared" si="6"/>
        <v>#REF!</v>
      </c>
      <c r="N20" s="9" t="e">
        <f t="shared" si="6"/>
        <v>#REF!</v>
      </c>
      <c r="O20" s="9"/>
      <c r="P20" s="10" t="e">
        <f t="shared" si="16"/>
        <v>#REF!</v>
      </c>
      <c r="Q20" s="10" t="e">
        <f t="shared" si="17"/>
        <v>#REF!</v>
      </c>
      <c r="R20" s="10" t="e">
        <f t="shared" si="18"/>
        <v>#REF!</v>
      </c>
      <c r="S20" s="10" t="e">
        <f t="shared" si="19"/>
        <v>#REF!</v>
      </c>
      <c r="T20" s="10" t="e">
        <f t="shared" si="20"/>
        <v>#REF!</v>
      </c>
      <c r="U20" s="10" t="e">
        <f t="shared" si="21"/>
        <v>#REF!</v>
      </c>
      <c r="V20" s="10" t="e">
        <f t="shared" si="22"/>
        <v>#REF!</v>
      </c>
      <c r="X20" s="11" t="e">
        <f t="shared" si="23"/>
        <v>#REF!</v>
      </c>
    </row>
    <row r="21" spans="1:24" ht="15">
      <c r="A21">
        <f>Bodenfläche!A12</f>
        <v>1</v>
      </c>
      <c r="B21">
        <f>Bodenfläche!B12</f>
        <v>1</v>
      </c>
      <c r="C21">
        <f>Bodenfläche!C12</f>
        <v>7</v>
      </c>
      <c r="D21" s="2">
        <f>Bodenfläche!M12</f>
        <v>0</v>
      </c>
      <c r="E21" s="2">
        <f>Bodenfläche!N12</f>
        <v>0</v>
      </c>
      <c r="F21" t="e">
        <f>IF(NOT(Bodenfläche!Q12&lt;Bodenfläche!#REF!),Bodenfläche!Q12,Bodenfläche!#REF!)</f>
        <v>#REF!</v>
      </c>
      <c r="G21" s="8">
        <f t="shared" si="7"/>
        <v>0</v>
      </c>
      <c r="I21" s="9" t="e">
        <f t="shared" si="6"/>
        <v>#REF!</v>
      </c>
      <c r="J21" s="9" t="e">
        <f t="shared" si="6"/>
        <v>#REF!</v>
      </c>
      <c r="K21" s="9" t="e">
        <f t="shared" si="6"/>
        <v>#REF!</v>
      </c>
      <c r="L21" s="9" t="e">
        <f t="shared" si="6"/>
        <v>#REF!</v>
      </c>
      <c r="M21" s="9" t="e">
        <f t="shared" si="6"/>
        <v>#REF!</v>
      </c>
      <c r="N21" s="9" t="e">
        <f t="shared" si="6"/>
        <v>#REF!</v>
      </c>
      <c r="O21" s="9"/>
      <c r="P21" s="10" t="e">
        <f t="shared" si="16"/>
        <v>#REF!</v>
      </c>
      <c r="Q21" s="10" t="e">
        <f t="shared" si="17"/>
        <v>#REF!</v>
      </c>
      <c r="R21" s="10" t="e">
        <f t="shared" si="18"/>
        <v>#REF!</v>
      </c>
      <c r="S21" s="10" t="e">
        <f t="shared" si="19"/>
        <v>#REF!</v>
      </c>
      <c r="T21" s="10" t="e">
        <f t="shared" si="20"/>
        <v>#REF!</v>
      </c>
      <c r="U21" s="10" t="e">
        <f t="shared" si="21"/>
        <v>#REF!</v>
      </c>
      <c r="V21" s="10" t="e">
        <f t="shared" si="22"/>
        <v>#REF!</v>
      </c>
      <c r="X21" s="11" t="e">
        <f t="shared" si="23"/>
        <v>#REF!</v>
      </c>
    </row>
    <row r="22" spans="1:24" ht="15">
      <c r="A22">
        <f>Bodenfläche!A13</f>
        <v>1</v>
      </c>
      <c r="B22">
        <f>Bodenfläche!B13</f>
        <v>1</v>
      </c>
      <c r="C22">
        <f>Bodenfläche!C13</f>
        <v>8</v>
      </c>
      <c r="D22" s="2">
        <f>Bodenfläche!M13</f>
        <v>0</v>
      </c>
      <c r="E22" s="2">
        <f>Bodenfläche!N13</f>
        <v>0</v>
      </c>
      <c r="F22" t="e">
        <f>IF(NOT(Bodenfläche!Q13&lt;Bodenfläche!#REF!),Bodenfläche!Q13,Bodenfläche!#REF!)</f>
        <v>#REF!</v>
      </c>
      <c r="G22" s="8">
        <f t="shared" si="7"/>
        <v>0</v>
      </c>
      <c r="I22" s="9" t="e">
        <f t="shared" si="6"/>
        <v>#REF!</v>
      </c>
      <c r="J22" s="9" t="e">
        <f t="shared" si="6"/>
        <v>#REF!</v>
      </c>
      <c r="K22" s="9" t="e">
        <f t="shared" si="6"/>
        <v>#REF!</v>
      </c>
      <c r="L22" s="9" t="e">
        <f t="shared" si="6"/>
        <v>#REF!</v>
      </c>
      <c r="M22" s="9" t="e">
        <f t="shared" si="6"/>
        <v>#REF!</v>
      </c>
      <c r="N22" s="9" t="e">
        <f t="shared" si="6"/>
        <v>#REF!</v>
      </c>
      <c r="O22" s="9"/>
      <c r="P22" s="10" t="e">
        <f t="shared" si="16"/>
        <v>#REF!</v>
      </c>
      <c r="Q22" s="10" t="e">
        <f t="shared" si="17"/>
        <v>#REF!</v>
      </c>
      <c r="R22" s="10" t="e">
        <f t="shared" si="18"/>
        <v>#REF!</v>
      </c>
      <c r="S22" s="10" t="e">
        <f t="shared" si="19"/>
        <v>#REF!</v>
      </c>
      <c r="T22" s="10" t="e">
        <f t="shared" si="20"/>
        <v>#REF!</v>
      </c>
      <c r="U22" s="10" t="e">
        <f t="shared" si="21"/>
        <v>#REF!</v>
      </c>
      <c r="V22" s="10" t="e">
        <f t="shared" si="22"/>
        <v>#REF!</v>
      </c>
      <c r="X22" s="11" t="e">
        <f t="shared" si="23"/>
        <v>#REF!</v>
      </c>
    </row>
    <row r="23" spans="1:24" ht="15">
      <c r="A23">
        <f>Bodenfläche!A14</f>
        <v>1</v>
      </c>
      <c r="B23">
        <f>Bodenfläche!B14</f>
        <v>1</v>
      </c>
      <c r="C23">
        <f>Bodenfläche!C14</f>
        <v>9</v>
      </c>
      <c r="D23" s="2">
        <f>Bodenfläche!M14</f>
        <v>0</v>
      </c>
      <c r="E23" s="2">
        <f>Bodenfläche!N14</f>
        <v>0</v>
      </c>
      <c r="F23" t="e">
        <f>IF(NOT(Bodenfläche!Q14&lt;Bodenfläche!#REF!),Bodenfläche!Q14,Bodenfläche!#REF!)</f>
        <v>#REF!</v>
      </c>
      <c r="G23" s="8">
        <f t="shared" si="7"/>
        <v>0</v>
      </c>
      <c r="I23" s="9" t="e">
        <f t="shared" si="6"/>
        <v>#REF!</v>
      </c>
      <c r="J23" s="9" t="e">
        <f t="shared" si="6"/>
        <v>#REF!</v>
      </c>
      <c r="K23" s="9" t="e">
        <f t="shared" si="6"/>
        <v>#REF!</v>
      </c>
      <c r="L23" s="9" t="e">
        <f t="shared" si="6"/>
        <v>#REF!</v>
      </c>
      <c r="M23" s="9" t="e">
        <f t="shared" si="6"/>
        <v>#REF!</v>
      </c>
      <c r="N23" s="9" t="e">
        <f t="shared" si="6"/>
        <v>#REF!</v>
      </c>
      <c r="O23" s="9"/>
      <c r="P23" s="10" t="e">
        <f t="shared" si="16"/>
        <v>#REF!</v>
      </c>
      <c r="Q23" s="10" t="e">
        <f t="shared" si="17"/>
        <v>#REF!</v>
      </c>
      <c r="R23" s="10" t="e">
        <f t="shared" si="18"/>
        <v>#REF!</v>
      </c>
      <c r="S23" s="10" t="e">
        <f t="shared" si="19"/>
        <v>#REF!</v>
      </c>
      <c r="T23" s="10" t="e">
        <f t="shared" si="20"/>
        <v>#REF!</v>
      </c>
      <c r="U23" s="10" t="e">
        <f t="shared" si="21"/>
        <v>#REF!</v>
      </c>
      <c r="V23" s="10" t="e">
        <f t="shared" si="22"/>
        <v>#REF!</v>
      </c>
      <c r="X23" s="11" t="e">
        <f t="shared" si="23"/>
        <v>#REF!</v>
      </c>
    </row>
    <row r="24" spans="1:24" ht="15">
      <c r="A24">
        <f>Bodenfläche!A15</f>
        <v>1</v>
      </c>
      <c r="B24">
        <f>Bodenfläche!B15</f>
        <v>1</v>
      </c>
      <c r="C24">
        <f>Bodenfläche!C15</f>
        <v>10</v>
      </c>
      <c r="D24" s="2">
        <f>Bodenfläche!M15</f>
        <v>0</v>
      </c>
      <c r="E24" s="2">
        <f>Bodenfläche!N15</f>
        <v>0</v>
      </c>
      <c r="F24" t="e">
        <f>IF(NOT(Bodenfläche!Q15&lt;Bodenfläche!#REF!),Bodenfläche!Q15,Bodenfläche!#REF!)</f>
        <v>#REF!</v>
      </c>
      <c r="G24" s="8">
        <f aca="true" t="shared" si="24" ref="G24:G31">(E24-D24)/6</f>
        <v>0</v>
      </c>
      <c r="I24" s="9" t="e">
        <f t="shared" si="6"/>
        <v>#REF!</v>
      </c>
      <c r="J24" s="9" t="e">
        <f t="shared" si="6"/>
        <v>#REF!</v>
      </c>
      <c r="K24" s="9" t="e">
        <f t="shared" si="6"/>
        <v>#REF!</v>
      </c>
      <c r="L24" s="9" t="e">
        <f t="shared" si="6"/>
        <v>#REF!</v>
      </c>
      <c r="M24" s="9" t="e">
        <f t="shared" si="6"/>
        <v>#REF!</v>
      </c>
      <c r="N24" s="9" t="e">
        <f t="shared" si="6"/>
        <v>#REF!</v>
      </c>
      <c r="O24" s="9"/>
      <c r="P24" s="10" t="e">
        <f aca="true" t="shared" si="25" ref="P24:P31">I24</f>
        <v>#REF!</v>
      </c>
      <c r="Q24" s="10" t="e">
        <f aca="true" t="shared" si="26" ref="Q24:Q31">J24-I24</f>
        <v>#REF!</v>
      </c>
      <c r="R24" s="10" t="e">
        <f aca="true" t="shared" si="27" ref="R24:R31">K24-J24</f>
        <v>#REF!</v>
      </c>
      <c r="S24" s="10" t="e">
        <f aca="true" t="shared" si="28" ref="S24:S31">L24-K24</f>
        <v>#REF!</v>
      </c>
      <c r="T24" s="10" t="e">
        <f aca="true" t="shared" si="29" ref="T24:T31">M24-L24</f>
        <v>#REF!</v>
      </c>
      <c r="U24" s="10" t="e">
        <f aca="true" t="shared" si="30" ref="U24:U31">N24-M24</f>
        <v>#REF!</v>
      </c>
      <c r="V24" s="10" t="e">
        <f aca="true" t="shared" si="31" ref="V24:V31">1-N24</f>
        <v>#REF!</v>
      </c>
      <c r="X24" s="11" t="e">
        <f aca="true" t="shared" si="32" ref="X24:X31">P24*$N$3+Q24*$N$4+R24*$N$5+S24*$N$6+T24*$N$7+U24*$N$8+V24*$N$9</f>
        <v>#REF!</v>
      </c>
    </row>
    <row r="25" spans="1:24" ht="15">
      <c r="A25">
        <f>Bodenfläche!A16</f>
        <v>1</v>
      </c>
      <c r="B25">
        <f>Bodenfläche!B16</f>
        <v>1</v>
      </c>
      <c r="C25">
        <f>Bodenfläche!C16</f>
        <v>11</v>
      </c>
      <c r="D25" s="2">
        <f>Bodenfläche!M16</f>
        <v>0</v>
      </c>
      <c r="E25" s="2">
        <f>Bodenfläche!N16</f>
        <v>0</v>
      </c>
      <c r="F25" t="e">
        <f>IF(NOT(Bodenfläche!Q16&lt;Bodenfläche!#REF!),Bodenfläche!Q16,Bodenfläche!#REF!)</f>
        <v>#REF!</v>
      </c>
      <c r="G25" s="8">
        <f t="shared" si="24"/>
        <v>0</v>
      </c>
      <c r="I25" s="9" t="e">
        <f t="shared" si="6"/>
        <v>#REF!</v>
      </c>
      <c r="J25" s="9" t="e">
        <f t="shared" si="6"/>
        <v>#REF!</v>
      </c>
      <c r="K25" s="9" t="e">
        <f t="shared" si="6"/>
        <v>#REF!</v>
      </c>
      <c r="L25" s="9" t="e">
        <f t="shared" si="6"/>
        <v>#REF!</v>
      </c>
      <c r="M25" s="9" t="e">
        <f t="shared" si="6"/>
        <v>#REF!</v>
      </c>
      <c r="N25" s="9" t="e">
        <f t="shared" si="6"/>
        <v>#REF!</v>
      </c>
      <c r="O25" s="9"/>
      <c r="P25" s="10" t="e">
        <f t="shared" si="25"/>
        <v>#REF!</v>
      </c>
      <c r="Q25" s="10" t="e">
        <f t="shared" si="26"/>
        <v>#REF!</v>
      </c>
      <c r="R25" s="10" t="e">
        <f t="shared" si="27"/>
        <v>#REF!</v>
      </c>
      <c r="S25" s="10" t="e">
        <f t="shared" si="28"/>
        <v>#REF!</v>
      </c>
      <c r="T25" s="10" t="e">
        <f t="shared" si="29"/>
        <v>#REF!</v>
      </c>
      <c r="U25" s="10" t="e">
        <f t="shared" si="30"/>
        <v>#REF!</v>
      </c>
      <c r="V25" s="10" t="e">
        <f t="shared" si="31"/>
        <v>#REF!</v>
      </c>
      <c r="X25" s="11" t="e">
        <f t="shared" si="32"/>
        <v>#REF!</v>
      </c>
    </row>
    <row r="26" spans="1:24" ht="15">
      <c r="A26">
        <f>Bodenfläche!A17</f>
        <v>1</v>
      </c>
      <c r="B26">
        <f>Bodenfläche!B17</f>
        <v>1</v>
      </c>
      <c r="C26">
        <f>Bodenfläche!C17</f>
        <v>12</v>
      </c>
      <c r="D26" s="2">
        <f>Bodenfläche!M17</f>
        <v>0</v>
      </c>
      <c r="E26" s="2">
        <f>Bodenfläche!N17</f>
        <v>0</v>
      </c>
      <c r="F26" t="e">
        <f>IF(NOT(Bodenfläche!Q17&lt;Bodenfläche!#REF!),Bodenfläche!Q17,Bodenfläche!#REF!)</f>
        <v>#REF!</v>
      </c>
      <c r="G26" s="8">
        <f t="shared" si="24"/>
        <v>0</v>
      </c>
      <c r="I26" s="9" t="e">
        <f t="shared" si="6"/>
        <v>#REF!</v>
      </c>
      <c r="J26" s="9" t="e">
        <f t="shared" si="6"/>
        <v>#REF!</v>
      </c>
      <c r="K26" s="9" t="e">
        <f t="shared" si="6"/>
        <v>#REF!</v>
      </c>
      <c r="L26" s="9" t="e">
        <f t="shared" si="6"/>
        <v>#REF!</v>
      </c>
      <c r="M26" s="9" t="e">
        <f t="shared" si="6"/>
        <v>#REF!</v>
      </c>
      <c r="N26" s="9" t="e">
        <f t="shared" si="6"/>
        <v>#REF!</v>
      </c>
      <c r="O26" s="9"/>
      <c r="P26" s="10" t="e">
        <f t="shared" si="25"/>
        <v>#REF!</v>
      </c>
      <c r="Q26" s="10" t="e">
        <f t="shared" si="26"/>
        <v>#REF!</v>
      </c>
      <c r="R26" s="10" t="e">
        <f t="shared" si="27"/>
        <v>#REF!</v>
      </c>
      <c r="S26" s="10" t="e">
        <f t="shared" si="28"/>
        <v>#REF!</v>
      </c>
      <c r="T26" s="10" t="e">
        <f t="shared" si="29"/>
        <v>#REF!</v>
      </c>
      <c r="U26" s="10" t="e">
        <f t="shared" si="30"/>
        <v>#REF!</v>
      </c>
      <c r="V26" s="10" t="e">
        <f t="shared" si="31"/>
        <v>#REF!</v>
      </c>
      <c r="X26" s="11" t="e">
        <f t="shared" si="32"/>
        <v>#REF!</v>
      </c>
    </row>
    <row r="27" spans="1:24" ht="15">
      <c r="A27">
        <f>Bodenfläche!A18</f>
        <v>1</v>
      </c>
      <c r="B27">
        <f>Bodenfläche!B18</f>
        <v>1</v>
      </c>
      <c r="C27">
        <f>Bodenfläche!C18</f>
        <v>13</v>
      </c>
      <c r="D27" s="2">
        <f>Bodenfläche!M18</f>
        <v>0</v>
      </c>
      <c r="E27" s="2">
        <f>Bodenfläche!N18</f>
        <v>0</v>
      </c>
      <c r="F27" t="e">
        <f>IF(NOT(Bodenfläche!Q18&lt;Bodenfläche!#REF!),Bodenfläche!Q18,Bodenfläche!#REF!)</f>
        <v>#REF!</v>
      </c>
      <c r="G27" s="8">
        <f t="shared" si="24"/>
        <v>0</v>
      </c>
      <c r="I27" s="9" t="e">
        <f t="shared" si="6"/>
        <v>#REF!</v>
      </c>
      <c r="J27" s="9" t="e">
        <f t="shared" si="6"/>
        <v>#REF!</v>
      </c>
      <c r="K27" s="9" t="e">
        <f t="shared" si="6"/>
        <v>#REF!</v>
      </c>
      <c r="L27" s="9" t="e">
        <f t="shared" si="6"/>
        <v>#REF!</v>
      </c>
      <c r="M27" s="9" t="e">
        <f t="shared" si="6"/>
        <v>#REF!</v>
      </c>
      <c r="N27" s="9" t="e">
        <f t="shared" si="6"/>
        <v>#REF!</v>
      </c>
      <c r="O27" s="9"/>
      <c r="P27" s="10" t="e">
        <f t="shared" si="25"/>
        <v>#REF!</v>
      </c>
      <c r="Q27" s="10" t="e">
        <f t="shared" si="26"/>
        <v>#REF!</v>
      </c>
      <c r="R27" s="10" t="e">
        <f t="shared" si="27"/>
        <v>#REF!</v>
      </c>
      <c r="S27" s="10" t="e">
        <f t="shared" si="28"/>
        <v>#REF!</v>
      </c>
      <c r="T27" s="10" t="e">
        <f t="shared" si="29"/>
        <v>#REF!</v>
      </c>
      <c r="U27" s="10" t="e">
        <f t="shared" si="30"/>
        <v>#REF!</v>
      </c>
      <c r="V27" s="10" t="e">
        <f t="shared" si="31"/>
        <v>#REF!</v>
      </c>
      <c r="X27" s="11" t="e">
        <f t="shared" si="32"/>
        <v>#REF!</v>
      </c>
    </row>
    <row r="28" spans="1:24" ht="15">
      <c r="A28">
        <f>Bodenfläche!A19</f>
        <v>1</v>
      </c>
      <c r="B28">
        <f>Bodenfläche!B19</f>
        <v>1</v>
      </c>
      <c r="C28">
        <f>Bodenfläche!C19</f>
        <v>14</v>
      </c>
      <c r="D28" s="2">
        <f>Bodenfläche!M19</f>
        <v>0</v>
      </c>
      <c r="E28" s="2">
        <f>Bodenfläche!N19</f>
        <v>0</v>
      </c>
      <c r="F28" t="e">
        <f>IF(NOT(Bodenfläche!Q19&lt;Bodenfläche!#REF!),Bodenfläche!Q19,Bodenfläche!#REF!)</f>
        <v>#REF!</v>
      </c>
      <c r="G28" s="8">
        <f t="shared" si="24"/>
        <v>0</v>
      </c>
      <c r="I28" s="9" t="e">
        <f t="shared" si="6"/>
        <v>#REF!</v>
      </c>
      <c r="J28" s="9" t="e">
        <f t="shared" si="6"/>
        <v>#REF!</v>
      </c>
      <c r="K28" s="9" t="e">
        <f t="shared" si="6"/>
        <v>#REF!</v>
      </c>
      <c r="L28" s="9" t="e">
        <f t="shared" si="6"/>
        <v>#REF!</v>
      </c>
      <c r="M28" s="9" t="e">
        <f t="shared" si="6"/>
        <v>#REF!</v>
      </c>
      <c r="N28" s="9" t="e">
        <f t="shared" si="6"/>
        <v>#REF!</v>
      </c>
      <c r="O28" s="9"/>
      <c r="P28" s="10" t="e">
        <f t="shared" si="25"/>
        <v>#REF!</v>
      </c>
      <c r="Q28" s="10" t="e">
        <f t="shared" si="26"/>
        <v>#REF!</v>
      </c>
      <c r="R28" s="10" t="e">
        <f t="shared" si="27"/>
        <v>#REF!</v>
      </c>
      <c r="S28" s="10" t="e">
        <f t="shared" si="28"/>
        <v>#REF!</v>
      </c>
      <c r="T28" s="10" t="e">
        <f t="shared" si="29"/>
        <v>#REF!</v>
      </c>
      <c r="U28" s="10" t="e">
        <f t="shared" si="30"/>
        <v>#REF!</v>
      </c>
      <c r="V28" s="10" t="e">
        <f t="shared" si="31"/>
        <v>#REF!</v>
      </c>
      <c r="X28" s="11" t="e">
        <f t="shared" si="32"/>
        <v>#REF!</v>
      </c>
    </row>
    <row r="29" spans="1:24" ht="15">
      <c r="A29">
        <f>Bodenfläche!A20</f>
        <v>1</v>
      </c>
      <c r="B29">
        <f>Bodenfläche!B20</f>
        <v>1</v>
      </c>
      <c r="C29">
        <f>Bodenfläche!C20</f>
        <v>15</v>
      </c>
      <c r="D29" s="2">
        <f>Bodenfläche!M20</f>
        <v>0</v>
      </c>
      <c r="E29" s="2">
        <f>Bodenfläche!N20</f>
        <v>0</v>
      </c>
      <c r="F29" t="e">
        <f>IF(NOT(Bodenfläche!Q20&lt;Bodenfläche!#REF!),Bodenfläche!Q20,Bodenfläche!#REF!)</f>
        <v>#REF!</v>
      </c>
      <c r="G29" s="8">
        <f t="shared" si="24"/>
        <v>0</v>
      </c>
      <c r="I29" s="9" t="e">
        <f t="shared" si="6"/>
        <v>#REF!</v>
      </c>
      <c r="J29" s="9" t="e">
        <f t="shared" si="6"/>
        <v>#REF!</v>
      </c>
      <c r="K29" s="9" t="e">
        <f t="shared" si="6"/>
        <v>#REF!</v>
      </c>
      <c r="L29" s="9" t="e">
        <f t="shared" si="6"/>
        <v>#REF!</v>
      </c>
      <c r="M29" s="9" t="e">
        <f t="shared" si="6"/>
        <v>#REF!</v>
      </c>
      <c r="N29" s="9" t="e">
        <f t="shared" si="6"/>
        <v>#REF!</v>
      </c>
      <c r="O29" s="9"/>
      <c r="P29" s="10" t="e">
        <f t="shared" si="25"/>
        <v>#REF!</v>
      </c>
      <c r="Q29" s="10" t="e">
        <f t="shared" si="26"/>
        <v>#REF!</v>
      </c>
      <c r="R29" s="10" t="e">
        <f t="shared" si="27"/>
        <v>#REF!</v>
      </c>
      <c r="S29" s="10" t="e">
        <f t="shared" si="28"/>
        <v>#REF!</v>
      </c>
      <c r="T29" s="10" t="e">
        <f t="shared" si="29"/>
        <v>#REF!</v>
      </c>
      <c r="U29" s="10" t="e">
        <f t="shared" si="30"/>
        <v>#REF!</v>
      </c>
      <c r="V29" s="10" t="e">
        <f t="shared" si="31"/>
        <v>#REF!</v>
      </c>
      <c r="X29" s="11" t="e">
        <f t="shared" si="32"/>
        <v>#REF!</v>
      </c>
    </row>
    <row r="30" spans="1:24" ht="15">
      <c r="A30">
        <f>Bodenfläche!A21</f>
        <v>1</v>
      </c>
      <c r="B30">
        <f>Bodenfläche!B21</f>
        <v>1</v>
      </c>
      <c r="C30">
        <f>Bodenfläche!C21</f>
        <v>16</v>
      </c>
      <c r="D30" s="2">
        <f>Bodenfläche!M21</f>
        <v>0</v>
      </c>
      <c r="E30" s="2">
        <f>Bodenfläche!N21</f>
        <v>0</v>
      </c>
      <c r="F30" t="e">
        <f>IF(NOT(Bodenfläche!Q21&lt;Bodenfläche!#REF!),Bodenfläche!Q21,Bodenfläche!#REF!)</f>
        <v>#REF!</v>
      </c>
      <c r="G30" s="8">
        <f t="shared" si="24"/>
        <v>0</v>
      </c>
      <c r="I30" s="9" t="e">
        <f t="shared" si="6"/>
        <v>#REF!</v>
      </c>
      <c r="J30" s="9" t="e">
        <f t="shared" si="6"/>
        <v>#REF!</v>
      </c>
      <c r="K30" s="9" t="e">
        <f t="shared" si="6"/>
        <v>#REF!</v>
      </c>
      <c r="L30" s="9" t="e">
        <f t="shared" si="6"/>
        <v>#REF!</v>
      </c>
      <c r="M30" s="9" t="e">
        <f t="shared" si="6"/>
        <v>#REF!</v>
      </c>
      <c r="N30" s="9" t="e">
        <f t="shared" si="6"/>
        <v>#REF!</v>
      </c>
      <c r="O30" s="9"/>
      <c r="P30" s="10" t="e">
        <f t="shared" si="25"/>
        <v>#REF!</v>
      </c>
      <c r="Q30" s="10" t="e">
        <f t="shared" si="26"/>
        <v>#REF!</v>
      </c>
      <c r="R30" s="10" t="e">
        <f t="shared" si="27"/>
        <v>#REF!</v>
      </c>
      <c r="S30" s="10" t="e">
        <f t="shared" si="28"/>
        <v>#REF!</v>
      </c>
      <c r="T30" s="10" t="e">
        <f t="shared" si="29"/>
        <v>#REF!</v>
      </c>
      <c r="U30" s="10" t="e">
        <f t="shared" si="30"/>
        <v>#REF!</v>
      </c>
      <c r="V30" s="10" t="e">
        <f t="shared" si="31"/>
        <v>#REF!</v>
      </c>
      <c r="X30" s="11" t="e">
        <f t="shared" si="32"/>
        <v>#REF!</v>
      </c>
    </row>
    <row r="31" spans="1:24" ht="15">
      <c r="A31">
        <f>Bodenfläche!A22</f>
        <v>1</v>
      </c>
      <c r="B31">
        <f>Bodenfläche!B22</f>
        <v>1</v>
      </c>
      <c r="C31">
        <f>Bodenfläche!C22</f>
        <v>17</v>
      </c>
      <c r="D31" s="2">
        <f>Bodenfläche!M22</f>
        <v>0</v>
      </c>
      <c r="E31" s="2">
        <f>Bodenfläche!N22</f>
        <v>0</v>
      </c>
      <c r="F31" t="e">
        <f>IF(NOT(Bodenfläche!Q22&lt;Bodenfläche!#REF!),Bodenfläche!Q22,Bodenfläche!#REF!)</f>
        <v>#REF!</v>
      </c>
      <c r="G31" s="8">
        <f t="shared" si="24"/>
        <v>0</v>
      </c>
      <c r="I31" s="9" t="e">
        <f aca="true" t="shared" si="33" ref="I31:N33">_xlfn.NORM.DIST((I$13-0.0001),$F31,$G31,0.9)</f>
        <v>#REF!</v>
      </c>
      <c r="J31" s="9" t="e">
        <f t="shared" si="33"/>
        <v>#REF!</v>
      </c>
      <c r="K31" s="9" t="e">
        <f t="shared" si="33"/>
        <v>#REF!</v>
      </c>
      <c r="L31" s="9" t="e">
        <f t="shared" si="33"/>
        <v>#REF!</v>
      </c>
      <c r="M31" s="9" t="e">
        <f t="shared" si="33"/>
        <v>#REF!</v>
      </c>
      <c r="N31" s="9" t="e">
        <f t="shared" si="33"/>
        <v>#REF!</v>
      </c>
      <c r="O31" s="9"/>
      <c r="P31" s="10" t="e">
        <f t="shared" si="25"/>
        <v>#REF!</v>
      </c>
      <c r="Q31" s="10" t="e">
        <f t="shared" si="26"/>
        <v>#REF!</v>
      </c>
      <c r="R31" s="10" t="e">
        <f t="shared" si="27"/>
        <v>#REF!</v>
      </c>
      <c r="S31" s="10" t="e">
        <f t="shared" si="28"/>
        <v>#REF!</v>
      </c>
      <c r="T31" s="10" t="e">
        <f t="shared" si="29"/>
        <v>#REF!</v>
      </c>
      <c r="U31" s="10" t="e">
        <f t="shared" si="30"/>
        <v>#REF!</v>
      </c>
      <c r="V31" s="10" t="e">
        <f t="shared" si="31"/>
        <v>#REF!</v>
      </c>
      <c r="X31" s="11" t="e">
        <f t="shared" si="32"/>
        <v>#REF!</v>
      </c>
    </row>
    <row r="32" spans="1:24" ht="15">
      <c r="A32">
        <f>Bodenfläche!A23</f>
        <v>1</v>
      </c>
      <c r="B32">
        <f>Bodenfläche!B23</f>
        <v>1</v>
      </c>
      <c r="C32">
        <f>Bodenfläche!C23</f>
        <v>18</v>
      </c>
      <c r="D32" s="2">
        <f>Bodenfläche!M23</f>
        <v>0</v>
      </c>
      <c r="E32" s="2">
        <f>Bodenfläche!N23</f>
        <v>0</v>
      </c>
      <c r="F32" t="e">
        <f>IF(NOT(Bodenfläche!Q23&lt;Bodenfläche!#REF!),Bodenfläche!Q23,Bodenfläche!#REF!)</f>
        <v>#REF!</v>
      </c>
      <c r="G32" s="8">
        <f aca="true" t="shared" si="34" ref="G32:G33">(E32-D32)/6</f>
        <v>0</v>
      </c>
      <c r="I32" s="9" t="e">
        <f t="shared" si="33"/>
        <v>#REF!</v>
      </c>
      <c r="J32" s="9" t="e">
        <f t="shared" si="33"/>
        <v>#REF!</v>
      </c>
      <c r="K32" s="9" t="e">
        <f t="shared" si="33"/>
        <v>#REF!</v>
      </c>
      <c r="L32" s="9" t="e">
        <f t="shared" si="33"/>
        <v>#REF!</v>
      </c>
      <c r="M32" s="9" t="e">
        <f t="shared" si="33"/>
        <v>#REF!</v>
      </c>
      <c r="N32" s="9" t="e">
        <f t="shared" si="33"/>
        <v>#REF!</v>
      </c>
      <c r="O32" s="9"/>
      <c r="P32" s="10" t="e">
        <f aca="true" t="shared" si="35" ref="P32:P33">I32</f>
        <v>#REF!</v>
      </c>
      <c r="Q32" s="10" t="e">
        <f aca="true" t="shared" si="36" ref="Q32:Q33">J32-I32</f>
        <v>#REF!</v>
      </c>
      <c r="R32" s="10" t="e">
        <f aca="true" t="shared" si="37" ref="R32:R33">K32-J32</f>
        <v>#REF!</v>
      </c>
      <c r="S32" s="10" t="e">
        <f aca="true" t="shared" si="38" ref="S32:S33">L32-K32</f>
        <v>#REF!</v>
      </c>
      <c r="T32" s="10" t="e">
        <f aca="true" t="shared" si="39" ref="T32:T33">M32-L32</f>
        <v>#REF!</v>
      </c>
      <c r="U32" s="10" t="e">
        <f aca="true" t="shared" si="40" ref="U32:U33">N32-M32</f>
        <v>#REF!</v>
      </c>
      <c r="V32" s="10" t="e">
        <f aca="true" t="shared" si="41" ref="V32:V33">1-N32</f>
        <v>#REF!</v>
      </c>
      <c r="X32" s="11" t="e">
        <f aca="true" t="shared" si="42" ref="X32:X33">P32*$N$3+Q32*$N$4+R32*$N$5+S32*$N$6+T32*$N$7+U32*$N$8+V32*$N$9</f>
        <v>#REF!</v>
      </c>
    </row>
    <row r="33" spans="1:24" ht="15">
      <c r="A33">
        <f>Bodenfläche!A24</f>
        <v>1</v>
      </c>
      <c r="B33">
        <f>Bodenfläche!B24</f>
        <v>1</v>
      </c>
      <c r="C33">
        <f>Bodenfläche!C24</f>
        <v>19</v>
      </c>
      <c r="D33" s="2">
        <f>Bodenfläche!M24</f>
        <v>0</v>
      </c>
      <c r="E33" s="2">
        <f>Bodenfläche!N24</f>
        <v>0</v>
      </c>
      <c r="F33" t="e">
        <f>IF(NOT(Bodenfläche!Q24&lt;Bodenfläche!#REF!),Bodenfläche!Q24,Bodenfläche!#REF!)</f>
        <v>#REF!</v>
      </c>
      <c r="G33" s="8">
        <f t="shared" si="34"/>
        <v>0</v>
      </c>
      <c r="I33" s="9" t="e">
        <f t="shared" si="33"/>
        <v>#REF!</v>
      </c>
      <c r="J33" s="9" t="e">
        <f t="shared" si="33"/>
        <v>#REF!</v>
      </c>
      <c r="K33" s="9" t="e">
        <f t="shared" si="33"/>
        <v>#REF!</v>
      </c>
      <c r="L33" s="9" t="e">
        <f t="shared" si="33"/>
        <v>#REF!</v>
      </c>
      <c r="M33" s="9" t="e">
        <f t="shared" si="33"/>
        <v>#REF!</v>
      </c>
      <c r="N33" s="9" t="e">
        <f t="shared" si="33"/>
        <v>#REF!</v>
      </c>
      <c r="O33" s="9"/>
      <c r="P33" s="10" t="e">
        <f t="shared" si="35"/>
        <v>#REF!</v>
      </c>
      <c r="Q33" s="10" t="e">
        <f t="shared" si="36"/>
        <v>#REF!</v>
      </c>
      <c r="R33" s="10" t="e">
        <f t="shared" si="37"/>
        <v>#REF!</v>
      </c>
      <c r="S33" s="10" t="e">
        <f t="shared" si="38"/>
        <v>#REF!</v>
      </c>
      <c r="T33" s="10" t="e">
        <f t="shared" si="39"/>
        <v>#REF!</v>
      </c>
      <c r="U33" s="10" t="e">
        <f t="shared" si="40"/>
        <v>#REF!</v>
      </c>
      <c r="V33" s="10" t="e">
        <f t="shared" si="41"/>
        <v>#REF!</v>
      </c>
      <c r="X33" s="11" t="e">
        <f t="shared" si="42"/>
        <v>#REF!</v>
      </c>
    </row>
    <row r="34" spans="4:24" ht="15">
      <c r="D34" s="2"/>
      <c r="E34" s="2"/>
      <c r="G34" s="8"/>
      <c r="I34" s="9"/>
      <c r="J34" s="9"/>
      <c r="K34" s="9"/>
      <c r="L34" s="9"/>
      <c r="M34" s="9"/>
      <c r="N34" s="9"/>
      <c r="O34" s="9"/>
      <c r="P34" s="10"/>
      <c r="Q34" s="10"/>
      <c r="R34" s="10"/>
      <c r="S34" s="10"/>
      <c r="T34" s="10"/>
      <c r="U34" s="10"/>
      <c r="V34" s="10"/>
      <c r="X34" s="11"/>
    </row>
    <row r="35" spans="4:24" ht="15">
      <c r="D35" s="2"/>
      <c r="E35" s="2"/>
      <c r="G35" s="8"/>
      <c r="I35" s="9"/>
      <c r="J35" s="9"/>
      <c r="K35" s="9"/>
      <c r="L35" s="9"/>
      <c r="M35" s="9"/>
      <c r="N35" s="9"/>
      <c r="O35" s="9"/>
      <c r="P35" s="10"/>
      <c r="Q35" s="10"/>
      <c r="R35" s="10"/>
      <c r="S35" s="10"/>
      <c r="T35" s="10"/>
      <c r="U35" s="10"/>
      <c r="V35" s="10"/>
      <c r="X35" s="11"/>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3EA58-5228-42AA-9C50-50FC2EDAF6A3}">
  <sheetPr>
    <tabColor theme="4" tint="0.39998000860214233"/>
  </sheetPr>
  <dimension ref="A1:M22"/>
  <sheetViews>
    <sheetView tabSelected="1" workbookViewId="0" topLeftCell="A1">
      <selection activeCell="M1" sqref="M1"/>
    </sheetView>
  </sheetViews>
  <sheetFormatPr defaultColWidth="9.140625" defaultRowHeight="15"/>
  <cols>
    <col min="1" max="3" width="8.7109375" style="66" customWidth="1"/>
    <col min="4" max="5" width="8.7109375" style="79" customWidth="1"/>
    <col min="6" max="11" width="8.7109375" style="66" customWidth="1"/>
    <col min="12" max="12" width="5.421875" style="66" customWidth="1"/>
    <col min="13" max="13" width="13.7109375" style="67" customWidth="1"/>
    <col min="14" max="16384" width="9.140625" style="67" customWidth="1"/>
  </cols>
  <sheetData>
    <row r="1" spans="1:13" ht="87" customHeight="1">
      <c r="A1" s="64" t="s">
        <v>59</v>
      </c>
      <c r="B1" s="64" t="s">
        <v>60</v>
      </c>
      <c r="C1" s="64" t="s">
        <v>61</v>
      </c>
      <c r="D1" s="65" t="s">
        <v>69</v>
      </c>
      <c r="E1" s="65" t="s">
        <v>70</v>
      </c>
      <c r="F1" s="65" t="s">
        <v>71</v>
      </c>
      <c r="G1" s="65" t="s">
        <v>72</v>
      </c>
      <c r="H1" s="65" t="s">
        <v>73</v>
      </c>
      <c r="I1" s="65" t="s">
        <v>74</v>
      </c>
      <c r="J1" s="65" t="s">
        <v>75</v>
      </c>
      <c r="K1" s="65" t="s">
        <v>76</v>
      </c>
      <c r="M1" s="80" t="s">
        <v>77</v>
      </c>
    </row>
    <row r="2" spans="1:13" s="72" customFormat="1" ht="18.75">
      <c r="A2" s="68"/>
      <c r="B2" s="68"/>
      <c r="C2" s="68"/>
      <c r="D2" s="69"/>
      <c r="E2" s="69"/>
      <c r="F2" s="69"/>
      <c r="G2" s="69"/>
      <c r="H2" s="69"/>
      <c r="I2" s="69"/>
      <c r="J2" s="70"/>
      <c r="K2" s="70"/>
      <c r="L2" s="71"/>
      <c r="M2" s="31">
        <f>D2*E2+F2*G2+H2*I2+J2*K2</f>
        <v>0</v>
      </c>
    </row>
    <row r="3" spans="1:13" s="72" customFormat="1" ht="30.95" customHeight="1">
      <c r="A3" s="73" t="s">
        <v>78</v>
      </c>
      <c r="B3" s="74"/>
      <c r="C3" s="74"/>
      <c r="D3" s="74"/>
      <c r="E3" s="74"/>
      <c r="F3" s="74"/>
      <c r="G3" s="74"/>
      <c r="H3" s="74"/>
      <c r="I3" s="74"/>
      <c r="J3" s="71"/>
      <c r="K3" s="71"/>
      <c r="L3" s="71"/>
      <c r="M3" s="81"/>
    </row>
    <row r="4" spans="1:13" ht="15">
      <c r="A4" s="75">
        <f>Bodenfläche!A6</f>
        <v>1</v>
      </c>
      <c r="B4" s="75">
        <f>Bodenfläche!B6</f>
        <v>1</v>
      </c>
      <c r="C4" s="75">
        <f>Bodenfläche!C6</f>
        <v>1</v>
      </c>
      <c r="D4" s="76"/>
      <c r="E4" s="76"/>
      <c r="F4" s="76"/>
      <c r="G4" s="76"/>
      <c r="H4" s="77"/>
      <c r="I4" s="77"/>
      <c r="J4" s="77"/>
      <c r="K4" s="77"/>
      <c r="M4" s="82">
        <f>D4*E4+F4*G4+H4*I4+J4*K4</f>
        <v>0</v>
      </c>
    </row>
    <row r="5" spans="1:13" ht="15">
      <c r="A5" s="75">
        <f>Bodenfläche!A7</f>
        <v>1</v>
      </c>
      <c r="B5" s="75">
        <f>Bodenfläche!B7</f>
        <v>1</v>
      </c>
      <c r="C5" s="75">
        <f>Bodenfläche!C7</f>
        <v>2</v>
      </c>
      <c r="D5" s="76"/>
      <c r="E5" s="76"/>
      <c r="F5" s="76"/>
      <c r="G5" s="76"/>
      <c r="H5" s="77"/>
      <c r="I5" s="77"/>
      <c r="J5" s="77"/>
      <c r="K5" s="77"/>
      <c r="M5" s="82">
        <f aca="true" t="shared" si="0" ref="M5:M20">D5*E5+F5*G5+H5*I5+J5*K5</f>
        <v>0</v>
      </c>
    </row>
    <row r="6" spans="1:13" ht="15">
      <c r="A6" s="75">
        <f>Bodenfläche!A8</f>
        <v>1</v>
      </c>
      <c r="B6" s="75">
        <f>Bodenfläche!B8</f>
        <v>1</v>
      </c>
      <c r="C6" s="75">
        <f>Bodenfläche!C8</f>
        <v>3</v>
      </c>
      <c r="D6" s="78"/>
      <c r="E6" s="78"/>
      <c r="F6" s="77"/>
      <c r="G6" s="77"/>
      <c r="H6" s="77"/>
      <c r="I6" s="77"/>
      <c r="J6" s="77"/>
      <c r="K6" s="77"/>
      <c r="M6" s="82">
        <f>D6*E6+F6*G6+H6*I6+J6*K6</f>
        <v>0</v>
      </c>
    </row>
    <row r="7" spans="1:13" ht="15">
      <c r="A7" s="75">
        <f>Bodenfläche!A9</f>
        <v>1</v>
      </c>
      <c r="B7" s="75">
        <f>Bodenfläche!B9</f>
        <v>1</v>
      </c>
      <c r="C7" s="75">
        <f>Bodenfläche!C9</f>
        <v>4</v>
      </c>
      <c r="D7" s="78"/>
      <c r="E7" s="78"/>
      <c r="F7" s="77"/>
      <c r="G7" s="77"/>
      <c r="H7" s="77"/>
      <c r="I7" s="77"/>
      <c r="J7" s="77"/>
      <c r="K7" s="77"/>
      <c r="M7" s="82">
        <f t="shared" si="0"/>
        <v>0</v>
      </c>
    </row>
    <row r="8" spans="1:13" ht="15">
      <c r="A8" s="75">
        <f>Bodenfläche!A10</f>
        <v>1</v>
      </c>
      <c r="B8" s="75">
        <f>Bodenfläche!B10</f>
        <v>1</v>
      </c>
      <c r="C8" s="75">
        <f>Bodenfläche!C10</f>
        <v>5</v>
      </c>
      <c r="D8" s="78"/>
      <c r="E8" s="78"/>
      <c r="F8" s="77"/>
      <c r="G8" s="77"/>
      <c r="H8" s="77"/>
      <c r="I8" s="77"/>
      <c r="J8" s="77"/>
      <c r="K8" s="77"/>
      <c r="M8" s="82">
        <f t="shared" si="0"/>
        <v>0</v>
      </c>
    </row>
    <row r="9" spans="1:13" ht="15">
      <c r="A9" s="75">
        <f>Bodenfläche!A11</f>
        <v>1</v>
      </c>
      <c r="B9" s="75">
        <f>Bodenfläche!B11</f>
        <v>1</v>
      </c>
      <c r="C9" s="75">
        <f>Bodenfläche!C11</f>
        <v>6</v>
      </c>
      <c r="D9" s="78"/>
      <c r="E9" s="78"/>
      <c r="F9" s="77"/>
      <c r="G9" s="77"/>
      <c r="H9" s="77"/>
      <c r="I9" s="77"/>
      <c r="J9" s="77"/>
      <c r="K9" s="77"/>
      <c r="M9" s="82">
        <f t="shared" si="0"/>
        <v>0</v>
      </c>
    </row>
    <row r="10" spans="1:13" ht="15">
      <c r="A10" s="75">
        <f>Bodenfläche!A12</f>
        <v>1</v>
      </c>
      <c r="B10" s="75">
        <f>Bodenfläche!B12</f>
        <v>1</v>
      </c>
      <c r="C10" s="75">
        <f>Bodenfläche!C12</f>
        <v>7</v>
      </c>
      <c r="D10" s="78"/>
      <c r="E10" s="78"/>
      <c r="F10" s="77"/>
      <c r="G10" s="77"/>
      <c r="H10" s="77"/>
      <c r="I10" s="77"/>
      <c r="J10" s="77"/>
      <c r="K10" s="77"/>
      <c r="M10" s="82">
        <f t="shared" si="0"/>
        <v>0</v>
      </c>
    </row>
    <row r="11" spans="1:13" ht="15">
      <c r="A11" s="75">
        <f>Bodenfläche!A13</f>
        <v>1</v>
      </c>
      <c r="B11" s="75">
        <f>Bodenfläche!B13</f>
        <v>1</v>
      </c>
      <c r="C11" s="75">
        <f>Bodenfläche!C13</f>
        <v>8</v>
      </c>
      <c r="D11" s="78"/>
      <c r="E11" s="78"/>
      <c r="F11" s="77"/>
      <c r="G11" s="77"/>
      <c r="H11" s="77"/>
      <c r="I11" s="77"/>
      <c r="J11" s="77"/>
      <c r="K11" s="77"/>
      <c r="M11" s="82">
        <f t="shared" si="0"/>
        <v>0</v>
      </c>
    </row>
    <row r="12" spans="1:13" ht="15">
      <c r="A12" s="75">
        <f>Bodenfläche!A14</f>
        <v>1</v>
      </c>
      <c r="B12" s="75">
        <f>Bodenfläche!B14</f>
        <v>1</v>
      </c>
      <c r="C12" s="75">
        <f>Bodenfläche!C14</f>
        <v>9</v>
      </c>
      <c r="D12" s="78"/>
      <c r="E12" s="78"/>
      <c r="F12" s="77"/>
      <c r="G12" s="77"/>
      <c r="H12" s="77"/>
      <c r="I12" s="77"/>
      <c r="J12" s="77"/>
      <c r="K12" s="77"/>
      <c r="M12" s="82">
        <f t="shared" si="0"/>
        <v>0</v>
      </c>
    </row>
    <row r="13" spans="1:13" ht="15">
      <c r="A13" s="75">
        <f>Bodenfläche!A15</f>
        <v>1</v>
      </c>
      <c r="B13" s="75">
        <f>Bodenfläche!B15</f>
        <v>1</v>
      </c>
      <c r="C13" s="75">
        <f>Bodenfläche!C15</f>
        <v>10</v>
      </c>
      <c r="D13" s="78"/>
      <c r="E13" s="78"/>
      <c r="F13" s="77"/>
      <c r="G13" s="77"/>
      <c r="H13" s="77"/>
      <c r="I13" s="77"/>
      <c r="J13" s="77"/>
      <c r="K13" s="77"/>
      <c r="M13" s="82">
        <f t="shared" si="0"/>
        <v>0</v>
      </c>
    </row>
    <row r="14" spans="1:13" ht="15">
      <c r="A14" s="75">
        <f>Bodenfläche!A16</f>
        <v>1</v>
      </c>
      <c r="B14" s="75">
        <f>Bodenfläche!B16</f>
        <v>1</v>
      </c>
      <c r="C14" s="75">
        <f>Bodenfläche!C16</f>
        <v>11</v>
      </c>
      <c r="D14" s="78"/>
      <c r="E14" s="78"/>
      <c r="F14" s="77"/>
      <c r="G14" s="77"/>
      <c r="H14" s="77"/>
      <c r="I14" s="77"/>
      <c r="J14" s="77"/>
      <c r="K14" s="77"/>
      <c r="M14" s="82">
        <f t="shared" si="0"/>
        <v>0</v>
      </c>
    </row>
    <row r="15" spans="1:13" ht="15">
      <c r="A15" s="75">
        <f>Bodenfläche!A17</f>
        <v>1</v>
      </c>
      <c r="B15" s="75">
        <f>Bodenfläche!B17</f>
        <v>1</v>
      </c>
      <c r="C15" s="75">
        <f>Bodenfläche!C17</f>
        <v>12</v>
      </c>
      <c r="D15" s="78"/>
      <c r="E15" s="78"/>
      <c r="F15" s="77"/>
      <c r="G15" s="77"/>
      <c r="H15" s="77"/>
      <c r="I15" s="77"/>
      <c r="J15" s="77"/>
      <c r="K15" s="77"/>
      <c r="M15" s="82">
        <f t="shared" si="0"/>
        <v>0</v>
      </c>
    </row>
    <row r="16" spans="1:13" ht="15">
      <c r="A16" s="75">
        <f>Bodenfläche!A18</f>
        <v>1</v>
      </c>
      <c r="B16" s="75">
        <f>Bodenfläche!B18</f>
        <v>1</v>
      </c>
      <c r="C16" s="75">
        <f>Bodenfläche!C18</f>
        <v>13</v>
      </c>
      <c r="D16" s="78"/>
      <c r="E16" s="78"/>
      <c r="F16" s="77"/>
      <c r="G16" s="77"/>
      <c r="H16" s="77"/>
      <c r="I16" s="77"/>
      <c r="J16" s="77"/>
      <c r="K16" s="77"/>
      <c r="M16" s="82">
        <f t="shared" si="0"/>
        <v>0</v>
      </c>
    </row>
    <row r="17" spans="1:13" ht="15">
      <c r="A17" s="75">
        <f>Bodenfläche!A19</f>
        <v>1</v>
      </c>
      <c r="B17" s="75">
        <f>Bodenfläche!B19</f>
        <v>1</v>
      </c>
      <c r="C17" s="75">
        <f>Bodenfläche!C19</f>
        <v>14</v>
      </c>
      <c r="D17" s="78"/>
      <c r="E17" s="78"/>
      <c r="F17" s="77"/>
      <c r="G17" s="77"/>
      <c r="H17" s="77"/>
      <c r="I17" s="77"/>
      <c r="J17" s="77"/>
      <c r="K17" s="77"/>
      <c r="M17" s="82">
        <f t="shared" si="0"/>
        <v>0</v>
      </c>
    </row>
    <row r="18" spans="1:13" ht="15">
      <c r="A18" s="75">
        <f>Bodenfläche!A20</f>
        <v>1</v>
      </c>
      <c r="B18" s="75">
        <f>Bodenfläche!B20</f>
        <v>1</v>
      </c>
      <c r="C18" s="75">
        <f>Bodenfläche!C20</f>
        <v>15</v>
      </c>
      <c r="D18" s="78"/>
      <c r="E18" s="78"/>
      <c r="F18" s="77"/>
      <c r="G18" s="77"/>
      <c r="H18" s="77"/>
      <c r="I18" s="77"/>
      <c r="J18" s="77"/>
      <c r="K18" s="77"/>
      <c r="M18" s="82">
        <f t="shared" si="0"/>
        <v>0</v>
      </c>
    </row>
    <row r="19" spans="1:13" ht="15">
      <c r="A19" s="75">
        <f>Bodenfläche!A21</f>
        <v>1</v>
      </c>
      <c r="B19" s="75">
        <f>Bodenfläche!B21</f>
        <v>1</v>
      </c>
      <c r="C19" s="75">
        <f>Bodenfläche!C21</f>
        <v>16</v>
      </c>
      <c r="D19" s="78"/>
      <c r="E19" s="78"/>
      <c r="F19" s="77"/>
      <c r="G19" s="77"/>
      <c r="H19" s="77"/>
      <c r="I19" s="77"/>
      <c r="J19" s="77"/>
      <c r="K19" s="77"/>
      <c r="M19" s="82">
        <f t="shared" si="0"/>
        <v>0</v>
      </c>
    </row>
    <row r="20" spans="1:13" ht="15">
      <c r="A20" s="75">
        <f>Bodenfläche!A22</f>
        <v>1</v>
      </c>
      <c r="B20" s="75">
        <f>Bodenfläche!B22</f>
        <v>1</v>
      </c>
      <c r="C20" s="75">
        <f>Bodenfläche!C22</f>
        <v>17</v>
      </c>
      <c r="D20" s="78"/>
      <c r="E20" s="78"/>
      <c r="F20" s="77"/>
      <c r="G20" s="77"/>
      <c r="H20" s="77"/>
      <c r="I20" s="77"/>
      <c r="J20" s="77"/>
      <c r="K20" s="77"/>
      <c r="M20" s="82">
        <f t="shared" si="0"/>
        <v>0</v>
      </c>
    </row>
    <row r="21" spans="1:13" ht="15">
      <c r="A21" s="75">
        <f>Bodenfläche!A23</f>
        <v>1</v>
      </c>
      <c r="B21" s="75">
        <f>Bodenfläche!B23</f>
        <v>1</v>
      </c>
      <c r="C21" s="75">
        <f>Bodenfläche!C23</f>
        <v>18</v>
      </c>
      <c r="D21" s="78"/>
      <c r="E21" s="78"/>
      <c r="F21" s="77"/>
      <c r="G21" s="77"/>
      <c r="H21" s="77"/>
      <c r="I21" s="77"/>
      <c r="J21" s="77"/>
      <c r="K21" s="77"/>
      <c r="M21" s="82">
        <f aca="true" t="shared" si="1" ref="M21:M22">D21*E21+F21*G21+H21*I21+J21*K21</f>
        <v>0</v>
      </c>
    </row>
    <row r="22" spans="1:13" ht="15">
      <c r="A22" s="75">
        <f>Bodenfläche!A24</f>
        <v>1</v>
      </c>
      <c r="B22" s="75">
        <f>Bodenfläche!B24</f>
        <v>1</v>
      </c>
      <c r="C22" s="75">
        <f>Bodenfläche!C24</f>
        <v>19</v>
      </c>
      <c r="D22" s="78"/>
      <c r="E22" s="78"/>
      <c r="F22" s="77"/>
      <c r="G22" s="77"/>
      <c r="H22" s="77"/>
      <c r="I22" s="77"/>
      <c r="J22" s="77"/>
      <c r="K22" s="77"/>
      <c r="M22" s="82">
        <f t="shared" si="1"/>
        <v>0</v>
      </c>
    </row>
  </sheetData>
  <sheetProtection algorithmName="SHA-512" hashValue="IsnFDOftH0GZoXm6CMx9E+DV2VEBZpdFtn8hSwd/dqEGtTkQdE9Tgh0GA6TjlbAoU/2cry7N1ZGTG2FEb5Bhzw==" saltValue="+MEGYZhfsViJ7sOoZaPZFw==" spinCount="100000"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3C17B-4025-4AAA-AD8B-720B6048B17C}">
  <dimension ref="A1:Y27"/>
  <sheetViews>
    <sheetView workbookViewId="0" topLeftCell="D9">
      <selection activeCell="G16" sqref="G16"/>
    </sheetView>
  </sheetViews>
  <sheetFormatPr defaultColWidth="9.140625" defaultRowHeight="15"/>
  <sheetData>
    <row r="1" spans="5:25" ht="15">
      <c r="E1" s="2"/>
      <c r="F1" s="2"/>
      <c r="J1" s="4" t="s">
        <v>1</v>
      </c>
      <c r="Y1" s="1"/>
    </row>
    <row r="2" spans="5:25" ht="15">
      <c r="E2" s="2"/>
      <c r="F2" s="2"/>
      <c r="J2" s="4" t="s">
        <v>27</v>
      </c>
      <c r="K2" s="4" t="s">
        <v>2</v>
      </c>
      <c r="O2" s="5" t="s">
        <v>3</v>
      </c>
      <c r="Y2" s="1"/>
    </row>
    <row r="3" spans="5:25" ht="15">
      <c r="E3" s="2"/>
      <c r="F3" s="2"/>
      <c r="J3" t="s">
        <v>4</v>
      </c>
      <c r="K3" t="s">
        <v>5</v>
      </c>
      <c r="O3">
        <v>0.15</v>
      </c>
      <c r="Y3" s="1"/>
    </row>
    <row r="4" spans="1:25" ht="21.75">
      <c r="A4" s="6"/>
      <c r="E4" s="2"/>
      <c r="F4" s="2"/>
      <c r="J4" t="s">
        <v>6</v>
      </c>
      <c r="K4" t="s">
        <v>7</v>
      </c>
      <c r="O4">
        <v>0.2</v>
      </c>
      <c r="Y4" s="1"/>
    </row>
    <row r="5" spans="1:25" ht="21.75">
      <c r="A5" s="6"/>
      <c r="E5" s="2"/>
      <c r="F5" s="2"/>
      <c r="J5" t="s">
        <v>8</v>
      </c>
      <c r="K5" t="s">
        <v>9</v>
      </c>
      <c r="O5">
        <v>0.3</v>
      </c>
      <c r="Y5" s="1"/>
    </row>
    <row r="6" spans="1:25" ht="21.75">
      <c r="A6" s="6"/>
      <c r="E6" s="2"/>
      <c r="F6" s="2"/>
      <c r="J6" t="s">
        <v>10</v>
      </c>
      <c r="K6" t="s">
        <v>11</v>
      </c>
      <c r="O6">
        <v>0.4</v>
      </c>
      <c r="Y6" s="1"/>
    </row>
    <row r="7" spans="1:25" ht="21.75">
      <c r="A7" s="6"/>
      <c r="E7" s="2"/>
      <c r="F7" s="2"/>
      <c r="J7" t="s">
        <v>12</v>
      </c>
      <c r="K7" t="s">
        <v>13</v>
      </c>
      <c r="O7">
        <v>0.55</v>
      </c>
      <c r="Y7" s="1"/>
    </row>
    <row r="8" spans="1:25" ht="21.75">
      <c r="A8" s="6"/>
      <c r="E8" s="2"/>
      <c r="F8" s="2"/>
      <c r="J8" t="s">
        <v>14</v>
      </c>
      <c r="K8" t="s">
        <v>15</v>
      </c>
      <c r="O8">
        <v>0.65</v>
      </c>
      <c r="Y8" s="1"/>
    </row>
    <row r="9" spans="1:25" ht="21.75">
      <c r="A9" s="6"/>
      <c r="E9" s="2"/>
      <c r="F9" s="2"/>
      <c r="J9" t="s">
        <v>16</v>
      </c>
      <c r="K9" t="s">
        <v>17</v>
      </c>
      <c r="O9">
        <v>1</v>
      </c>
      <c r="Y9" s="1"/>
    </row>
    <row r="10" spans="5:25" ht="15">
      <c r="E10" s="2"/>
      <c r="F10" s="2"/>
      <c r="N10" s="7"/>
      <c r="Y10" s="1"/>
    </row>
    <row r="11" spans="5:25" ht="15">
      <c r="E11" s="2"/>
      <c r="F11" s="2"/>
      <c r="Y11" s="1"/>
    </row>
    <row r="12" spans="5:25" ht="15">
      <c r="E12" s="2"/>
      <c r="F12" s="2"/>
      <c r="Y12" s="1"/>
    </row>
    <row r="13" spans="5:25" ht="15">
      <c r="E13" s="2"/>
      <c r="F13" s="2"/>
      <c r="Y13" s="1" t="s">
        <v>18</v>
      </c>
    </row>
    <row r="14" spans="5:25" ht="15">
      <c r="E14" s="2" t="s">
        <v>19</v>
      </c>
      <c r="F14" s="2" t="s">
        <v>19</v>
      </c>
      <c r="I14" t="s">
        <v>37</v>
      </c>
      <c r="Q14" s="4"/>
      <c r="R14" s="4"/>
      <c r="S14" s="4"/>
      <c r="T14" s="4"/>
      <c r="U14" s="4"/>
      <c r="V14" s="4"/>
      <c r="W14" s="4"/>
      <c r="Y14" s="1" t="s">
        <v>21</v>
      </c>
    </row>
    <row r="15" spans="2:25" ht="60">
      <c r="B15" t="str">
        <f>Bodenfläche!A2</f>
        <v>Stall</v>
      </c>
      <c r="C15" t="str">
        <f>Bodenfläche!B2</f>
        <v>Abteil</v>
      </c>
      <c r="D15" t="str">
        <f>Bodenfläche!C2</f>
        <v>Bucht</v>
      </c>
      <c r="E15" s="2" t="s">
        <v>22</v>
      </c>
      <c r="F15" s="2" t="s">
        <v>23</v>
      </c>
      <c r="G15" s="3" t="s">
        <v>0</v>
      </c>
      <c r="H15" s="14" t="s">
        <v>36</v>
      </c>
      <c r="I15" s="3" t="s">
        <v>29</v>
      </c>
      <c r="J15" s="3" t="s">
        <v>30</v>
      </c>
      <c r="K15" s="3" t="s">
        <v>31</v>
      </c>
      <c r="L15" s="3" t="s">
        <v>32</v>
      </c>
      <c r="M15" s="3" t="s">
        <v>33</v>
      </c>
      <c r="N15" s="3" t="s">
        <v>34</v>
      </c>
      <c r="O15" s="3" t="s">
        <v>35</v>
      </c>
      <c r="Q15" s="3" t="s">
        <v>29</v>
      </c>
      <c r="R15" s="3" t="s">
        <v>30</v>
      </c>
      <c r="S15" s="3" t="s">
        <v>31</v>
      </c>
      <c r="T15" s="3" t="s">
        <v>32</v>
      </c>
      <c r="U15" s="3" t="s">
        <v>33</v>
      </c>
      <c r="V15" s="3" t="s">
        <v>34</v>
      </c>
      <c r="W15" s="3" t="s">
        <v>35</v>
      </c>
      <c r="X15" s="16" t="s">
        <v>36</v>
      </c>
      <c r="Y15" s="1" t="s">
        <v>26</v>
      </c>
    </row>
    <row r="16" spans="2:25" ht="15">
      <c r="B16">
        <f>Bodenfläche!A4</f>
        <v>0</v>
      </c>
      <c r="C16">
        <f>Bodenfläche!B4</f>
        <v>0</v>
      </c>
      <c r="D16">
        <f>Bodenfläche!C4</f>
        <v>0</v>
      </c>
      <c r="E16" s="2" t="s">
        <v>28</v>
      </c>
      <c r="F16" s="2" t="s">
        <v>28</v>
      </c>
      <c r="G16">
        <f>Bodenfläche!I4</f>
        <v>0</v>
      </c>
      <c r="H16" s="15">
        <f>SUM(I16:O16)</f>
        <v>20</v>
      </c>
      <c r="I16" s="12">
        <v>2</v>
      </c>
      <c r="J16" s="12">
        <v>9</v>
      </c>
      <c r="K16" s="12">
        <v>9</v>
      </c>
      <c r="L16" s="12">
        <v>0</v>
      </c>
      <c r="M16" s="12">
        <v>0</v>
      </c>
      <c r="N16" s="12">
        <v>0</v>
      </c>
      <c r="O16" s="12">
        <v>0</v>
      </c>
      <c r="Q16" s="13" t="e">
        <f>I16/G16</f>
        <v>#DIV/0!</v>
      </c>
      <c r="R16" s="13" t="e">
        <f>J16/G16</f>
        <v>#DIV/0!</v>
      </c>
      <c r="S16" s="13" t="e">
        <f>K16/G16</f>
        <v>#DIV/0!</v>
      </c>
      <c r="T16" s="13" t="e">
        <f>L16/G16</f>
        <v>#DIV/0!</v>
      </c>
      <c r="U16" s="13" t="e">
        <f>M16/G16</f>
        <v>#DIV/0!</v>
      </c>
      <c r="V16" s="13" t="e">
        <f>N16/G16</f>
        <v>#DIV/0!</v>
      </c>
      <c r="W16" s="13" t="e">
        <f>O16/G16</f>
        <v>#DIV/0!</v>
      </c>
      <c r="X16" s="17" t="e">
        <f>SUM(Q16:W16)</f>
        <v>#DIV/0!</v>
      </c>
      <c r="Y16" s="11" t="e">
        <f>Q16*$O$3+R16*$O$4+S16*$O$5+T16*$O$6+U16*$O$7+V16*$O$8+W16*$O$9</f>
        <v>#DIV/0!</v>
      </c>
    </row>
    <row r="17" spans="2:25" ht="15">
      <c r="B17">
        <f>Bodenfläche!A6</f>
        <v>1</v>
      </c>
      <c r="C17">
        <f>Bodenfläche!B6</f>
        <v>1</v>
      </c>
      <c r="D17">
        <f>Bodenfläche!C6</f>
        <v>1</v>
      </c>
      <c r="E17" s="2" t="s">
        <v>28</v>
      </c>
      <c r="F17" s="2" t="s">
        <v>28</v>
      </c>
      <c r="G17">
        <f>Bodenfläche!I6</f>
        <v>0</v>
      </c>
      <c r="H17" s="15">
        <f aca="true" t="shared" si="0" ref="H17:H27">SUM(I17:O17)</f>
        <v>0</v>
      </c>
      <c r="I17" s="12">
        <v>0</v>
      </c>
      <c r="J17" s="12">
        <v>0</v>
      </c>
      <c r="K17" s="12">
        <v>0</v>
      </c>
      <c r="L17" s="12">
        <v>0</v>
      </c>
      <c r="M17" s="12">
        <v>0</v>
      </c>
      <c r="N17" s="12">
        <v>0</v>
      </c>
      <c r="O17" s="12">
        <v>0</v>
      </c>
      <c r="Q17" s="13" t="e">
        <f aca="true" t="shared" si="1" ref="Q17:Q27">I17/G17</f>
        <v>#DIV/0!</v>
      </c>
      <c r="R17" s="13" t="e">
        <f aca="true" t="shared" si="2" ref="R17:R27">J17/G17</f>
        <v>#DIV/0!</v>
      </c>
      <c r="S17" s="13" t="e">
        <f aca="true" t="shared" si="3" ref="S17:S27">K17/G17</f>
        <v>#DIV/0!</v>
      </c>
      <c r="T17" s="13" t="e">
        <f aca="true" t="shared" si="4" ref="T17:T27">L17/G17</f>
        <v>#DIV/0!</v>
      </c>
      <c r="U17" s="13" t="e">
        <f aca="true" t="shared" si="5" ref="U17:U27">M17/G17</f>
        <v>#DIV/0!</v>
      </c>
      <c r="V17" s="13" t="e">
        <f aca="true" t="shared" si="6" ref="V17:V27">N17/G17</f>
        <v>#DIV/0!</v>
      </c>
      <c r="W17" s="13" t="e">
        <f aca="true" t="shared" si="7" ref="W17:W27">O17/G17</f>
        <v>#DIV/0!</v>
      </c>
      <c r="X17" s="17" t="e">
        <f aca="true" t="shared" si="8" ref="X17:X27">SUM(Q17:W17)</f>
        <v>#DIV/0!</v>
      </c>
      <c r="Y17" s="11" t="e">
        <f aca="true" t="shared" si="9" ref="Y17:Y27">Q17*$O$3+R17*$O$4+S17*$O$5+T17*$O$6+U17*$O$7+V17*$O$8+W17*$O$9</f>
        <v>#DIV/0!</v>
      </c>
    </row>
    <row r="18" spans="2:25" ht="15">
      <c r="B18">
        <f>Bodenfläche!A7</f>
        <v>1</v>
      </c>
      <c r="C18">
        <f>Bodenfläche!B7</f>
        <v>1</v>
      </c>
      <c r="D18">
        <f>Bodenfläche!C7</f>
        <v>2</v>
      </c>
      <c r="E18" s="2" t="s">
        <v>28</v>
      </c>
      <c r="F18" s="2" t="s">
        <v>28</v>
      </c>
      <c r="G18">
        <f>Bodenfläche!I7</f>
        <v>0</v>
      </c>
      <c r="H18" s="15">
        <f t="shared" si="0"/>
        <v>0</v>
      </c>
      <c r="I18" s="12">
        <v>0</v>
      </c>
      <c r="J18" s="12">
        <v>0</v>
      </c>
      <c r="K18" s="12">
        <v>0</v>
      </c>
      <c r="L18" s="12">
        <v>0</v>
      </c>
      <c r="M18" s="12">
        <v>0</v>
      </c>
      <c r="N18" s="12">
        <v>0</v>
      </c>
      <c r="O18" s="12">
        <v>0</v>
      </c>
      <c r="Q18" s="13" t="e">
        <f t="shared" si="1"/>
        <v>#DIV/0!</v>
      </c>
      <c r="R18" s="13" t="e">
        <f t="shared" si="2"/>
        <v>#DIV/0!</v>
      </c>
      <c r="S18" s="13" t="e">
        <f t="shared" si="3"/>
        <v>#DIV/0!</v>
      </c>
      <c r="T18" s="13" t="e">
        <f t="shared" si="4"/>
        <v>#DIV/0!</v>
      </c>
      <c r="U18" s="13" t="e">
        <f t="shared" si="5"/>
        <v>#DIV/0!</v>
      </c>
      <c r="V18" s="13" t="e">
        <f t="shared" si="6"/>
        <v>#DIV/0!</v>
      </c>
      <c r="W18" s="13" t="e">
        <f t="shared" si="7"/>
        <v>#DIV/0!</v>
      </c>
      <c r="X18" s="17" t="e">
        <f t="shared" si="8"/>
        <v>#DIV/0!</v>
      </c>
      <c r="Y18" s="11" t="e">
        <f t="shared" si="9"/>
        <v>#DIV/0!</v>
      </c>
    </row>
    <row r="19" spans="2:25" ht="15">
      <c r="B19">
        <f>Bodenfläche!A8</f>
        <v>1</v>
      </c>
      <c r="C19">
        <f>Bodenfläche!B8</f>
        <v>1</v>
      </c>
      <c r="D19">
        <f>Bodenfläche!C8</f>
        <v>3</v>
      </c>
      <c r="E19" s="2" t="s">
        <v>28</v>
      </c>
      <c r="F19" s="2" t="s">
        <v>28</v>
      </c>
      <c r="G19">
        <f>Bodenfläche!I8</f>
        <v>0</v>
      </c>
      <c r="H19" s="15">
        <f t="shared" si="0"/>
        <v>0</v>
      </c>
      <c r="I19" s="12">
        <v>0</v>
      </c>
      <c r="J19" s="12">
        <v>0</v>
      </c>
      <c r="K19" s="12">
        <v>0</v>
      </c>
      <c r="L19" s="12">
        <v>0</v>
      </c>
      <c r="M19" s="12">
        <v>0</v>
      </c>
      <c r="N19" s="12">
        <v>0</v>
      </c>
      <c r="O19" s="12">
        <v>0</v>
      </c>
      <c r="Q19" s="13" t="e">
        <f t="shared" si="1"/>
        <v>#DIV/0!</v>
      </c>
      <c r="R19" s="13" t="e">
        <f t="shared" si="2"/>
        <v>#DIV/0!</v>
      </c>
      <c r="S19" s="13" t="e">
        <f t="shared" si="3"/>
        <v>#DIV/0!</v>
      </c>
      <c r="T19" s="13" t="e">
        <f t="shared" si="4"/>
        <v>#DIV/0!</v>
      </c>
      <c r="U19" s="13" t="e">
        <f t="shared" si="5"/>
        <v>#DIV/0!</v>
      </c>
      <c r="V19" s="13" t="e">
        <f t="shared" si="6"/>
        <v>#DIV/0!</v>
      </c>
      <c r="W19" s="13" t="e">
        <f t="shared" si="7"/>
        <v>#DIV/0!</v>
      </c>
      <c r="X19" s="17" t="e">
        <f t="shared" si="8"/>
        <v>#DIV/0!</v>
      </c>
      <c r="Y19" s="11" t="e">
        <f t="shared" si="9"/>
        <v>#DIV/0!</v>
      </c>
    </row>
    <row r="20" spans="2:25" ht="15">
      <c r="B20">
        <f>Bodenfläche!A9</f>
        <v>1</v>
      </c>
      <c r="C20">
        <f>Bodenfläche!B9</f>
        <v>1</v>
      </c>
      <c r="D20">
        <f>Bodenfläche!C9</f>
        <v>4</v>
      </c>
      <c r="E20" s="2" t="s">
        <v>28</v>
      </c>
      <c r="F20" s="2" t="s">
        <v>28</v>
      </c>
      <c r="G20">
        <f>Bodenfläche!I9</f>
        <v>0</v>
      </c>
      <c r="H20" s="15">
        <f t="shared" si="0"/>
        <v>0</v>
      </c>
      <c r="I20" s="12">
        <v>0</v>
      </c>
      <c r="J20" s="12">
        <v>0</v>
      </c>
      <c r="K20" s="12">
        <v>0</v>
      </c>
      <c r="L20" s="12">
        <v>0</v>
      </c>
      <c r="M20" s="12">
        <v>0</v>
      </c>
      <c r="N20" s="12">
        <v>0</v>
      </c>
      <c r="O20" s="12">
        <v>0</v>
      </c>
      <c r="Q20" s="13" t="e">
        <f t="shared" si="1"/>
        <v>#DIV/0!</v>
      </c>
      <c r="R20" s="13" t="e">
        <f t="shared" si="2"/>
        <v>#DIV/0!</v>
      </c>
      <c r="S20" s="13" t="e">
        <f t="shared" si="3"/>
        <v>#DIV/0!</v>
      </c>
      <c r="T20" s="13" t="e">
        <f t="shared" si="4"/>
        <v>#DIV/0!</v>
      </c>
      <c r="U20" s="13" t="e">
        <f t="shared" si="5"/>
        <v>#DIV/0!</v>
      </c>
      <c r="V20" s="13" t="e">
        <f t="shared" si="6"/>
        <v>#DIV/0!</v>
      </c>
      <c r="W20" s="13" t="e">
        <f t="shared" si="7"/>
        <v>#DIV/0!</v>
      </c>
      <c r="X20" s="17" t="e">
        <f t="shared" si="8"/>
        <v>#DIV/0!</v>
      </c>
      <c r="Y20" s="11" t="e">
        <f t="shared" si="9"/>
        <v>#DIV/0!</v>
      </c>
    </row>
    <row r="21" spans="2:25" ht="15">
      <c r="B21">
        <f>Bodenfläche!A10</f>
        <v>1</v>
      </c>
      <c r="C21">
        <f>Bodenfläche!B10</f>
        <v>1</v>
      </c>
      <c r="D21">
        <f>Bodenfläche!C10</f>
        <v>5</v>
      </c>
      <c r="E21" s="2" t="s">
        <v>28</v>
      </c>
      <c r="F21" s="2" t="s">
        <v>28</v>
      </c>
      <c r="G21">
        <f>Bodenfläche!I10</f>
        <v>0</v>
      </c>
      <c r="H21" s="15">
        <f t="shared" si="0"/>
        <v>0</v>
      </c>
      <c r="I21" s="12">
        <v>0</v>
      </c>
      <c r="J21" s="12">
        <v>0</v>
      </c>
      <c r="K21" s="12">
        <v>0</v>
      </c>
      <c r="L21" s="12">
        <v>0</v>
      </c>
      <c r="M21" s="12">
        <v>0</v>
      </c>
      <c r="N21" s="12">
        <v>0</v>
      </c>
      <c r="O21" s="12">
        <v>0</v>
      </c>
      <c r="Q21" s="13" t="e">
        <f t="shared" si="1"/>
        <v>#DIV/0!</v>
      </c>
      <c r="R21" s="13" t="e">
        <f t="shared" si="2"/>
        <v>#DIV/0!</v>
      </c>
      <c r="S21" s="13" t="e">
        <f t="shared" si="3"/>
        <v>#DIV/0!</v>
      </c>
      <c r="T21" s="13" t="e">
        <f t="shared" si="4"/>
        <v>#DIV/0!</v>
      </c>
      <c r="U21" s="13" t="e">
        <f t="shared" si="5"/>
        <v>#DIV/0!</v>
      </c>
      <c r="V21" s="13" t="e">
        <f t="shared" si="6"/>
        <v>#DIV/0!</v>
      </c>
      <c r="W21" s="13" t="e">
        <f t="shared" si="7"/>
        <v>#DIV/0!</v>
      </c>
      <c r="X21" s="17" t="e">
        <f t="shared" si="8"/>
        <v>#DIV/0!</v>
      </c>
      <c r="Y21" s="11" t="e">
        <f t="shared" si="9"/>
        <v>#DIV/0!</v>
      </c>
    </row>
    <row r="22" spans="2:25" ht="15">
      <c r="B22">
        <f>Bodenfläche!A11</f>
        <v>1</v>
      </c>
      <c r="C22">
        <f>Bodenfläche!B11</f>
        <v>1</v>
      </c>
      <c r="D22">
        <f>Bodenfläche!C11</f>
        <v>6</v>
      </c>
      <c r="E22" s="2" t="s">
        <v>28</v>
      </c>
      <c r="F22" s="2" t="s">
        <v>28</v>
      </c>
      <c r="G22">
        <f>Bodenfläche!I11</f>
        <v>0</v>
      </c>
      <c r="H22" s="15">
        <f t="shared" si="0"/>
        <v>0</v>
      </c>
      <c r="I22" s="12">
        <v>0</v>
      </c>
      <c r="J22" s="12">
        <v>0</v>
      </c>
      <c r="K22" s="12">
        <v>0</v>
      </c>
      <c r="L22" s="12">
        <v>0</v>
      </c>
      <c r="M22" s="12">
        <v>0</v>
      </c>
      <c r="N22" s="12">
        <v>0</v>
      </c>
      <c r="O22" s="12">
        <v>0</v>
      </c>
      <c r="Q22" s="13" t="e">
        <f t="shared" si="1"/>
        <v>#DIV/0!</v>
      </c>
      <c r="R22" s="13" t="e">
        <f t="shared" si="2"/>
        <v>#DIV/0!</v>
      </c>
      <c r="S22" s="13" t="e">
        <f t="shared" si="3"/>
        <v>#DIV/0!</v>
      </c>
      <c r="T22" s="13" t="e">
        <f t="shared" si="4"/>
        <v>#DIV/0!</v>
      </c>
      <c r="U22" s="13" t="e">
        <f t="shared" si="5"/>
        <v>#DIV/0!</v>
      </c>
      <c r="V22" s="13" t="e">
        <f t="shared" si="6"/>
        <v>#DIV/0!</v>
      </c>
      <c r="W22" s="13" t="e">
        <f t="shared" si="7"/>
        <v>#DIV/0!</v>
      </c>
      <c r="X22" s="17" t="e">
        <f t="shared" si="8"/>
        <v>#DIV/0!</v>
      </c>
      <c r="Y22" s="11" t="e">
        <f t="shared" si="9"/>
        <v>#DIV/0!</v>
      </c>
    </row>
    <row r="23" spans="2:25" ht="15">
      <c r="B23">
        <f>Bodenfläche!A12</f>
        <v>1</v>
      </c>
      <c r="C23">
        <f>Bodenfläche!B12</f>
        <v>1</v>
      </c>
      <c r="D23">
        <f>Bodenfläche!C12</f>
        <v>7</v>
      </c>
      <c r="E23" s="2" t="s">
        <v>28</v>
      </c>
      <c r="F23" s="2" t="s">
        <v>28</v>
      </c>
      <c r="G23">
        <f>Bodenfläche!I12</f>
        <v>0</v>
      </c>
      <c r="H23" s="15">
        <f t="shared" si="0"/>
        <v>0</v>
      </c>
      <c r="I23" s="12">
        <v>0</v>
      </c>
      <c r="J23" s="12">
        <v>0</v>
      </c>
      <c r="K23" s="12">
        <v>0</v>
      </c>
      <c r="L23" s="12">
        <v>0</v>
      </c>
      <c r="M23" s="12">
        <v>0</v>
      </c>
      <c r="N23" s="12">
        <v>0</v>
      </c>
      <c r="O23" s="12">
        <v>0</v>
      </c>
      <c r="Q23" s="13" t="e">
        <f t="shared" si="1"/>
        <v>#DIV/0!</v>
      </c>
      <c r="R23" s="13" t="e">
        <f t="shared" si="2"/>
        <v>#DIV/0!</v>
      </c>
      <c r="S23" s="13" t="e">
        <f t="shared" si="3"/>
        <v>#DIV/0!</v>
      </c>
      <c r="T23" s="13" t="e">
        <f t="shared" si="4"/>
        <v>#DIV/0!</v>
      </c>
      <c r="U23" s="13" t="e">
        <f t="shared" si="5"/>
        <v>#DIV/0!</v>
      </c>
      <c r="V23" s="13" t="e">
        <f t="shared" si="6"/>
        <v>#DIV/0!</v>
      </c>
      <c r="W23" s="13" t="e">
        <f t="shared" si="7"/>
        <v>#DIV/0!</v>
      </c>
      <c r="X23" s="17" t="e">
        <f t="shared" si="8"/>
        <v>#DIV/0!</v>
      </c>
      <c r="Y23" s="11" t="e">
        <f t="shared" si="9"/>
        <v>#DIV/0!</v>
      </c>
    </row>
    <row r="24" spans="2:25" ht="15">
      <c r="B24">
        <f>Bodenfläche!A13</f>
        <v>1</v>
      </c>
      <c r="C24">
        <f>Bodenfläche!B13</f>
        <v>1</v>
      </c>
      <c r="D24">
        <f>Bodenfläche!C13</f>
        <v>8</v>
      </c>
      <c r="E24" s="2" t="s">
        <v>28</v>
      </c>
      <c r="F24" s="2" t="s">
        <v>28</v>
      </c>
      <c r="G24">
        <f>Bodenfläche!I13</f>
        <v>0</v>
      </c>
      <c r="H24" s="15">
        <f t="shared" si="0"/>
        <v>0</v>
      </c>
      <c r="I24" s="12">
        <v>0</v>
      </c>
      <c r="J24" s="12">
        <v>0</v>
      </c>
      <c r="K24" s="12">
        <v>0</v>
      </c>
      <c r="L24" s="12">
        <v>0</v>
      </c>
      <c r="M24" s="12">
        <v>0</v>
      </c>
      <c r="N24" s="12">
        <v>0</v>
      </c>
      <c r="O24" s="12">
        <v>0</v>
      </c>
      <c r="Q24" s="13" t="e">
        <f t="shared" si="1"/>
        <v>#DIV/0!</v>
      </c>
      <c r="R24" s="13" t="e">
        <f t="shared" si="2"/>
        <v>#DIV/0!</v>
      </c>
      <c r="S24" s="13" t="e">
        <f t="shared" si="3"/>
        <v>#DIV/0!</v>
      </c>
      <c r="T24" s="13" t="e">
        <f t="shared" si="4"/>
        <v>#DIV/0!</v>
      </c>
      <c r="U24" s="13" t="e">
        <f t="shared" si="5"/>
        <v>#DIV/0!</v>
      </c>
      <c r="V24" s="13" t="e">
        <f t="shared" si="6"/>
        <v>#DIV/0!</v>
      </c>
      <c r="W24" s="13" t="e">
        <f t="shared" si="7"/>
        <v>#DIV/0!</v>
      </c>
      <c r="X24" s="17" t="e">
        <f t="shared" si="8"/>
        <v>#DIV/0!</v>
      </c>
      <c r="Y24" s="11" t="e">
        <f t="shared" si="9"/>
        <v>#DIV/0!</v>
      </c>
    </row>
    <row r="25" spans="2:25" ht="15">
      <c r="B25">
        <f>Bodenfläche!A14</f>
        <v>1</v>
      </c>
      <c r="C25">
        <f>Bodenfläche!B14</f>
        <v>1</v>
      </c>
      <c r="D25">
        <f>Bodenfläche!C14</f>
        <v>9</v>
      </c>
      <c r="E25" s="2" t="s">
        <v>28</v>
      </c>
      <c r="F25" s="2" t="s">
        <v>28</v>
      </c>
      <c r="G25">
        <f>Bodenfläche!I14</f>
        <v>0</v>
      </c>
      <c r="H25" s="15">
        <f t="shared" si="0"/>
        <v>0</v>
      </c>
      <c r="I25" s="12">
        <v>0</v>
      </c>
      <c r="J25" s="12">
        <v>0</v>
      </c>
      <c r="K25" s="12">
        <v>0</v>
      </c>
      <c r="L25" s="12">
        <v>0</v>
      </c>
      <c r="M25" s="12">
        <v>0</v>
      </c>
      <c r="N25" s="12">
        <v>0</v>
      </c>
      <c r="O25" s="12">
        <v>0</v>
      </c>
      <c r="Q25" s="13" t="e">
        <f t="shared" si="1"/>
        <v>#DIV/0!</v>
      </c>
      <c r="R25" s="13" t="e">
        <f t="shared" si="2"/>
        <v>#DIV/0!</v>
      </c>
      <c r="S25" s="13" t="e">
        <f t="shared" si="3"/>
        <v>#DIV/0!</v>
      </c>
      <c r="T25" s="13" t="e">
        <f t="shared" si="4"/>
        <v>#DIV/0!</v>
      </c>
      <c r="U25" s="13" t="e">
        <f t="shared" si="5"/>
        <v>#DIV/0!</v>
      </c>
      <c r="V25" s="13" t="e">
        <f t="shared" si="6"/>
        <v>#DIV/0!</v>
      </c>
      <c r="W25" s="13" t="e">
        <f t="shared" si="7"/>
        <v>#DIV/0!</v>
      </c>
      <c r="X25" s="17" t="e">
        <f t="shared" si="8"/>
        <v>#DIV/0!</v>
      </c>
      <c r="Y25" s="11" t="e">
        <f t="shared" si="9"/>
        <v>#DIV/0!</v>
      </c>
    </row>
    <row r="26" spans="2:25" ht="15">
      <c r="B26">
        <f>Bodenfläche!A15</f>
        <v>1</v>
      </c>
      <c r="C26">
        <f>Bodenfläche!B15</f>
        <v>1</v>
      </c>
      <c r="D26">
        <f>Bodenfläche!C15</f>
        <v>10</v>
      </c>
      <c r="E26" s="2" t="s">
        <v>28</v>
      </c>
      <c r="F26" s="2" t="s">
        <v>28</v>
      </c>
      <c r="G26">
        <f>Bodenfläche!I15</f>
        <v>0</v>
      </c>
      <c r="H26" s="15">
        <f t="shared" si="0"/>
        <v>0</v>
      </c>
      <c r="I26" s="12">
        <v>0</v>
      </c>
      <c r="J26" s="12">
        <v>0</v>
      </c>
      <c r="K26" s="12">
        <v>0</v>
      </c>
      <c r="L26" s="12">
        <v>0</v>
      </c>
      <c r="M26" s="12">
        <v>0</v>
      </c>
      <c r="N26" s="12">
        <v>0</v>
      </c>
      <c r="O26" s="12">
        <v>0</v>
      </c>
      <c r="Q26" s="13" t="e">
        <f t="shared" si="1"/>
        <v>#DIV/0!</v>
      </c>
      <c r="R26" s="13" t="e">
        <f t="shared" si="2"/>
        <v>#DIV/0!</v>
      </c>
      <c r="S26" s="13" t="e">
        <f t="shared" si="3"/>
        <v>#DIV/0!</v>
      </c>
      <c r="T26" s="13" t="e">
        <f t="shared" si="4"/>
        <v>#DIV/0!</v>
      </c>
      <c r="U26" s="13" t="e">
        <f t="shared" si="5"/>
        <v>#DIV/0!</v>
      </c>
      <c r="V26" s="13" t="e">
        <f t="shared" si="6"/>
        <v>#DIV/0!</v>
      </c>
      <c r="W26" s="13" t="e">
        <f t="shared" si="7"/>
        <v>#DIV/0!</v>
      </c>
      <c r="X26" s="17" t="e">
        <f t="shared" si="8"/>
        <v>#DIV/0!</v>
      </c>
      <c r="Y26" s="11" t="e">
        <f t="shared" si="9"/>
        <v>#DIV/0!</v>
      </c>
    </row>
    <row r="27" spans="2:25" ht="15">
      <c r="B27">
        <f>Bodenfläche!A16</f>
        <v>1</v>
      </c>
      <c r="C27">
        <f>Bodenfläche!B16</f>
        <v>1</v>
      </c>
      <c r="D27">
        <f>Bodenfläche!C16</f>
        <v>11</v>
      </c>
      <c r="E27" s="2" t="s">
        <v>28</v>
      </c>
      <c r="F27" s="2" t="s">
        <v>28</v>
      </c>
      <c r="G27">
        <f>Bodenfläche!I16</f>
        <v>0</v>
      </c>
      <c r="H27" s="15">
        <f t="shared" si="0"/>
        <v>0</v>
      </c>
      <c r="I27" s="12">
        <v>0</v>
      </c>
      <c r="J27" s="12">
        <v>0</v>
      </c>
      <c r="K27" s="12">
        <v>0</v>
      </c>
      <c r="L27" s="12">
        <v>0</v>
      </c>
      <c r="M27" s="12">
        <v>0</v>
      </c>
      <c r="N27" s="12">
        <v>0</v>
      </c>
      <c r="O27" s="12">
        <v>0</v>
      </c>
      <c r="Q27" s="13" t="e">
        <f t="shared" si="1"/>
        <v>#DIV/0!</v>
      </c>
      <c r="R27" s="13" t="e">
        <f t="shared" si="2"/>
        <v>#DIV/0!</v>
      </c>
      <c r="S27" s="13" t="e">
        <f t="shared" si="3"/>
        <v>#DIV/0!</v>
      </c>
      <c r="T27" s="13" t="e">
        <f t="shared" si="4"/>
        <v>#DIV/0!</v>
      </c>
      <c r="U27" s="13" t="e">
        <f t="shared" si="5"/>
        <v>#DIV/0!</v>
      </c>
      <c r="V27" s="13" t="e">
        <f t="shared" si="6"/>
        <v>#DIV/0!</v>
      </c>
      <c r="W27" s="13" t="e">
        <f t="shared" si="7"/>
        <v>#DIV/0!</v>
      </c>
      <c r="X27" s="17" t="e">
        <f t="shared" si="8"/>
        <v>#DIV/0!</v>
      </c>
      <c r="Y27" s="11" t="e">
        <f t="shared" si="9"/>
        <v>#DIV/0!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space allowance estimation</dc:title>
  <dc:subject/>
  <dc:creator>OGorman, John</dc:creator>
  <cp:keywords/>
  <dc:description/>
  <cp:lastModifiedBy>Ripke Dr., Sandra</cp:lastModifiedBy>
  <dcterms:created xsi:type="dcterms:W3CDTF">2022-03-14T16:24:22Z</dcterms:created>
  <dcterms:modified xsi:type="dcterms:W3CDTF">2024-06-11T06:43:52Z</dcterms:modified>
  <cp:category/>
  <cp:version/>
  <cp:contentType/>
  <cp:contentStatus/>
</cp:coreProperties>
</file>